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 codeName="{B1203076-2D4D-A25B-A398-973B695A806A}"/>
  <workbookPr updateLinks="never" codeName="ThisWorkbook" hidePivotFieldList="1"/>
  <mc:AlternateContent xmlns:mc="http://schemas.openxmlformats.org/markup-compatibility/2006">
    <mc:Choice Requires="x15">
      <x15ac:absPath xmlns:x15ac="http://schemas.microsoft.com/office/spreadsheetml/2010/11/ac" url="J:\Shar_EPI\ADES EPI\Legionella\"/>
    </mc:Choice>
  </mc:AlternateContent>
  <bookViews>
    <workbookView xWindow="0" yWindow="0" windowWidth="21600" windowHeight="9510"/>
  </bookViews>
  <sheets>
    <sheet name="Title" sheetId="8" r:id="rId1"/>
    <sheet name="Home" sheetId="3" r:id="rId2"/>
    <sheet name="Guide" sheetId="7" r:id="rId3"/>
    <sheet name="Data Dictionary" sheetId="6" r:id="rId4"/>
    <sheet name="Data" sheetId="1" r:id="rId5"/>
    <sheet name="Trend Analysis" sheetId="2" r:id="rId6"/>
    <sheet name="Background" sheetId="5" state="hidden" r:id="rId7"/>
  </sheets>
  <externalReferences>
    <externalReference r:id="rId8"/>
  </externalReferences>
  <definedNames>
    <definedName name="_xlnm._FilterDatabase" localSheetId="4" hidden="1">Data!$B$1:$AG$1</definedName>
    <definedName name="CheckID">#REF!</definedName>
    <definedName name="CurrRec">#REF!</definedName>
    <definedName name="_xlnm.database">Data!$B$1:$AH$2</definedName>
    <definedName name="DataEntryClear">#REF!</definedName>
    <definedName name="IDNum">#REF!</definedName>
    <definedName name="LocationList">OFFSET([1]LookupLists!$D$2,0,0,COUNTA([1]LookupLists!$D:$D)-1,1)</definedName>
    <definedName name="OrderEntry">#REF!</definedName>
    <definedName name="OrderID">#REF!</definedName>
    <definedName name="OrderIDList">OFFSET([1]PartsData!$C$1,1,0,COUNTA([1]PartsData!$C:$C)-1,1)</definedName>
    <definedName name="OrderSel">#REF!</definedName>
    <definedName name="PartList">OFFSET([1]LookupLists!$A$2,0,0,COUNTA([1]LookupLists!$A:$A)-1,1)</definedName>
    <definedName name="PartLU">OFFSET(PartList,,,,2)</definedName>
    <definedName name="PartsDatabase">OFFSET([1]PartsData!$A$1,0,0,COUNTA([1]PartsData!$A:$A),6)</definedName>
    <definedName name="SelRec">#REF!</definedName>
    <definedName name="ShowMsg">#REF!</definedName>
  </definedNames>
  <calcPr calcId="171027"/>
  <pivotCaches>
    <pivotCache cacheId="1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 l="1"/>
  <c r="D11" i="5"/>
  <c r="D10" i="5"/>
  <c r="D9" i="5"/>
  <c r="D8" i="5"/>
  <c r="D7" i="5"/>
  <c r="D6" i="5"/>
  <c r="D5" i="5"/>
  <c r="D3" i="5"/>
  <c r="D18" i="5"/>
  <c r="D17" i="5"/>
  <c r="D16" i="5"/>
  <c r="D15" i="5"/>
  <c r="D14" i="5"/>
  <c r="D13" i="5"/>
  <c r="B3" i="5" l="1"/>
</calcChain>
</file>

<file path=xl/sharedStrings.xml><?xml version="1.0" encoding="utf-8"?>
<sst xmlns="http://schemas.openxmlformats.org/spreadsheetml/2006/main" count="177" uniqueCount="114">
  <si>
    <t>Date collected</t>
  </si>
  <si>
    <t>Building</t>
  </si>
  <si>
    <t>Floor</t>
  </si>
  <si>
    <t>Fixture type</t>
  </si>
  <si>
    <t>Fixture description</t>
  </si>
  <si>
    <t>pH</t>
  </si>
  <si>
    <t>Temp</t>
  </si>
  <si>
    <t>Time to max temp</t>
  </si>
  <si>
    <t>Sample type</t>
  </si>
  <si>
    <t>Notes</t>
  </si>
  <si>
    <t>Cu</t>
  </si>
  <si>
    <t>Ag</t>
  </si>
  <si>
    <t>Room/location number</t>
  </si>
  <si>
    <t>Room/location description</t>
  </si>
  <si>
    <t>Row Labels</t>
  </si>
  <si>
    <t>Pivot Table</t>
  </si>
  <si>
    <t>Objective</t>
  </si>
  <si>
    <t>Analysis</t>
  </si>
  <si>
    <t>Guide</t>
  </si>
  <si>
    <r>
      <t>Total Cl</t>
    </r>
    <r>
      <rPr>
        <vertAlign val="subscript"/>
        <sz val="11"/>
        <color theme="1"/>
        <rFont val="Arial"/>
        <family val="2"/>
      </rPr>
      <t>2</t>
    </r>
  </si>
  <si>
    <r>
      <t>Free Cl</t>
    </r>
    <r>
      <rPr>
        <vertAlign val="subscript"/>
        <sz val="11"/>
        <color theme="1"/>
        <rFont val="Arial"/>
        <family val="2"/>
      </rPr>
      <t>2</t>
    </r>
  </si>
  <si>
    <r>
      <t>ClO</t>
    </r>
    <r>
      <rPr>
        <vertAlign val="subscript"/>
        <sz val="11"/>
        <color theme="1"/>
        <rFont val="Arial"/>
        <family val="2"/>
      </rPr>
      <t>2</t>
    </r>
  </si>
  <si>
    <t>Result Options</t>
  </si>
  <si>
    <t>Trend Analysis</t>
  </si>
  <si>
    <t>Help</t>
  </si>
  <si>
    <t>Summary</t>
  </si>
  <si>
    <t>Water Loop Description</t>
  </si>
  <si>
    <t>Number of Positive Samples</t>
  </si>
  <si>
    <t>Sample ID</t>
  </si>
  <si>
    <t>Variable</t>
  </si>
  <si>
    <t>Description</t>
  </si>
  <si>
    <t>Cold/Hot/Swab</t>
  </si>
  <si>
    <t>Collection date</t>
  </si>
  <si>
    <t>Building name of sample collection</t>
  </si>
  <si>
    <t>Name of water loop where sample was collected</t>
  </si>
  <si>
    <t xml:space="preserve">Floor number of sample collection </t>
  </si>
  <si>
    <t>Specific description of sample collection in a room or location</t>
  </si>
  <si>
    <t>Room number or location name of sample collection</t>
  </si>
  <si>
    <t>Type of fixture sample was collected from</t>
  </si>
  <si>
    <t xml:space="preserve">Description of fixture </t>
  </si>
  <si>
    <t>Description of sample water temperature or type</t>
  </si>
  <si>
    <t>Free chlorine concentration of water sample</t>
  </si>
  <si>
    <t>Total chlorine concentration of water sample</t>
  </si>
  <si>
    <t>pH value of water sample</t>
  </si>
  <si>
    <t xml:space="preserve">Time to reach maximum water temperature </t>
  </si>
  <si>
    <t>Number of colony-forming units (CFUs) detected</t>
  </si>
  <si>
    <t>Additional Details</t>
  </si>
  <si>
    <t xml:space="preserve">Identification code of a specific sample </t>
  </si>
  <si>
    <t>Sample collected before or after water system flushed?</t>
  </si>
  <si>
    <t>Chlorine dioxide concentration of water sample (if applicable)</t>
  </si>
  <si>
    <t>Copper concentration of water sample (if applicable)</t>
  </si>
  <si>
    <t>Silver concentration of water sample (if applicable)</t>
  </si>
  <si>
    <t>Type of sample collected (1L Bulk Water Sample/Swab)</t>
  </si>
  <si>
    <t>Example</t>
  </si>
  <si>
    <t>Temp (F°)</t>
  </si>
  <si>
    <t>Water temperature</t>
  </si>
  <si>
    <t>Time to max temp (sec)</t>
  </si>
  <si>
    <t>(blank)</t>
  </si>
  <si>
    <t>L Result Options</t>
  </si>
  <si>
    <t>Positive</t>
  </si>
  <si>
    <t>Not Detected</t>
  </si>
  <si>
    <t>Not Tested</t>
  </si>
  <si>
    <t>1_E663SINK</t>
  </si>
  <si>
    <t>GA010117_001</t>
  </si>
  <si>
    <t>Building 1</t>
  </si>
  <si>
    <t>Water Loop E</t>
  </si>
  <si>
    <t>Floor 6</t>
  </si>
  <si>
    <t>Room 663</t>
  </si>
  <si>
    <t>Room 663 sink</t>
  </si>
  <si>
    <t>Legionella pneumophila serogroup 1</t>
  </si>
  <si>
    <t>Case patient's room</t>
  </si>
  <si>
    <t>5 sec</t>
  </si>
  <si>
    <t>110.3 F</t>
  </si>
  <si>
    <t>0.65 mg/L</t>
  </si>
  <si>
    <t>0.05 mg/L</t>
  </si>
  <si>
    <t>1.2 mg/L</t>
  </si>
  <si>
    <t>3.5 cfu/mL</t>
  </si>
  <si>
    <t>Identification code of a specific location where a sample was or samples were collected</t>
  </si>
  <si>
    <r>
      <t>Total Cl</t>
    </r>
    <r>
      <rPr>
        <b/>
        <vertAlign val="subscript"/>
        <sz val="11"/>
        <color theme="1"/>
        <rFont val="Arial"/>
        <family val="2"/>
      </rPr>
      <t xml:space="preserve">2 </t>
    </r>
    <r>
      <rPr>
        <b/>
        <sz val="11"/>
        <color theme="1"/>
        <rFont val="Arial"/>
        <family val="2"/>
      </rPr>
      <t>(mg/L)</t>
    </r>
  </si>
  <si>
    <r>
      <t>Free Cl</t>
    </r>
    <r>
      <rPr>
        <b/>
        <vertAlign val="subscript"/>
        <sz val="11"/>
        <color theme="1"/>
        <rFont val="Arial"/>
        <family val="2"/>
      </rPr>
      <t xml:space="preserve">2 </t>
    </r>
    <r>
      <rPr>
        <b/>
        <sz val="11"/>
        <color theme="1"/>
        <rFont val="Arial"/>
        <family val="2"/>
      </rPr>
      <t>(mg/L)</t>
    </r>
  </si>
  <si>
    <r>
      <t>ClO</t>
    </r>
    <r>
      <rPr>
        <b/>
        <vertAlign val="subscript"/>
        <sz val="11"/>
        <color theme="1"/>
        <rFont val="Arial"/>
        <family val="2"/>
      </rPr>
      <t xml:space="preserve">2 </t>
    </r>
    <r>
      <rPr>
        <b/>
        <sz val="11"/>
        <color theme="1"/>
        <rFont val="Arial"/>
        <family val="2"/>
      </rPr>
      <t>(mg/L)</t>
    </r>
  </si>
  <si>
    <t>Pre-Flush/Post-Flush</t>
  </si>
  <si>
    <t>Bulk/Swab</t>
  </si>
  <si>
    <t>Paddled/Tempered/Shower Head</t>
  </si>
  <si>
    <t>Sink/Shower/Fountain</t>
  </si>
  <si>
    <r>
      <t xml:space="preserve">* </t>
    </r>
    <r>
      <rPr>
        <sz val="11"/>
        <color theme="1"/>
        <rFont val="Arial"/>
        <family val="2"/>
      </rPr>
      <t>Indicates only allowable responses</t>
    </r>
  </si>
  <si>
    <t>Pending</t>
  </si>
  <si>
    <t>Positive/Not Detected/Pending/Not Tested*</t>
  </si>
  <si>
    <t>Location ID</t>
  </si>
  <si>
    <t>Data Dictionary</t>
  </si>
  <si>
    <t>Data Overview</t>
  </si>
  <si>
    <t>Other Water Parameter #1</t>
  </si>
  <si>
    <t>Other Water Parameter #2</t>
  </si>
  <si>
    <t>Other Water Parameter #3</t>
  </si>
  <si>
    <t>(Fill in Parameter Description Here)</t>
  </si>
  <si>
    <t>(Fill in example here)</t>
  </si>
  <si>
    <t>Species/Serogroup</t>
  </si>
  <si>
    <t>Result (Positive/Not Detected/Pending/Not Tested)</t>
  </si>
  <si>
    <t>Pathogen Tested</t>
  </si>
  <si>
    <t>CFU/mL</t>
  </si>
  <si>
    <t>Other Detection Unit #1</t>
  </si>
  <si>
    <t>Other Detection Unit #2</t>
  </si>
  <si>
    <t>Other Detection Unit #3</t>
  </si>
  <si>
    <t>Result</t>
  </si>
  <si>
    <r>
      <rPr>
        <sz val="11"/>
        <color theme="1"/>
        <rFont val="Arial"/>
        <family val="2"/>
      </rPr>
      <t xml:space="preserve">Species/serogroup detected (ex. </t>
    </r>
    <r>
      <rPr>
        <i/>
        <sz val="11"/>
        <color theme="1"/>
        <rFont val="Arial"/>
        <family val="2"/>
      </rPr>
      <t xml:space="preserve">Legionella pneumophila </t>
    </r>
    <r>
      <rPr>
        <sz val="11"/>
        <color theme="1"/>
        <rFont val="Arial"/>
        <family val="2"/>
      </rPr>
      <t>serogroup 1)</t>
    </r>
  </si>
  <si>
    <t xml:space="preserve">Test result </t>
  </si>
  <si>
    <t>Which pathogen was this sample tested for?</t>
  </si>
  <si>
    <t>Legionella</t>
  </si>
  <si>
    <t>(Fill in Detection Unit here)</t>
  </si>
  <si>
    <t>Sample Type</t>
  </si>
  <si>
    <t>Pre/Post Flush</t>
  </si>
  <si>
    <t>Average of CFU/mL</t>
  </si>
  <si>
    <t>Result Type</t>
  </si>
  <si>
    <t>Water Management Program Data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</si>
</sst>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1"/>
      <name val="Arial"/>
      <family val="2"/>
    </font>
    <font>
      <vertAlign val="subscript"/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b/>
      <sz val="22"/>
      <color theme="0"/>
      <name val="Arial"/>
      <family val="2"/>
    </font>
    <font>
      <sz val="12"/>
      <name val="Arial Narrow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</font>
    <font>
      <sz val="11"/>
      <color theme="0"/>
      <name val="Arial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F242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54F8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0" fillId="0" borderId="0"/>
    <xf numFmtId="44" fontId="10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0" fillId="0" borderId="0" xfId="0" applyFont="1" applyFill="1"/>
    <xf numFmtId="14" fontId="0" fillId="0" borderId="0" xfId="0" applyNumberFormat="1" applyFill="1"/>
    <xf numFmtId="0" fontId="0" fillId="0" borderId="0" xfId="0" applyFill="1"/>
    <xf numFmtId="0" fontId="0" fillId="3" borderId="0" xfId="0" applyFill="1"/>
    <xf numFmtId="0" fontId="0" fillId="3" borderId="0" xfId="0" applyFill="1" applyAlignment="1"/>
    <xf numFmtId="0" fontId="0" fillId="2" borderId="0" xfId="0" applyFill="1"/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Border="1"/>
    <xf numFmtId="1" fontId="0" fillId="0" borderId="0" xfId="0" applyNumberFormat="1" applyFont="1" applyFill="1"/>
    <xf numFmtId="0" fontId="0" fillId="4" borderId="0" xfId="0" applyFill="1"/>
    <xf numFmtId="0" fontId="7" fillId="3" borderId="0" xfId="0" applyFont="1" applyFill="1" applyAlignment="1">
      <alignment vertical="center"/>
    </xf>
    <xf numFmtId="0" fontId="0" fillId="3" borderId="0" xfId="0" applyFill="1" applyAlignment="1">
      <alignment vertical="top" wrapText="1"/>
    </xf>
    <xf numFmtId="0" fontId="0" fillId="0" borderId="0" xfId="0" applyBorder="1"/>
    <xf numFmtId="14" fontId="1" fillId="0" borderId="0" xfId="0" applyNumberFormat="1" applyFont="1" applyBorder="1"/>
    <xf numFmtId="1" fontId="1" fillId="0" borderId="0" xfId="0" applyNumberFormat="1" applyFont="1" applyBorder="1"/>
    <xf numFmtId="0" fontId="1" fillId="0" borderId="0" xfId="0" applyNumberFormat="1" applyFont="1" applyBorder="1"/>
    <xf numFmtId="0" fontId="0" fillId="0" borderId="0" xfId="0" applyNumberFormat="1" applyFill="1" applyProtection="1">
      <protection locked="0" hidden="1"/>
    </xf>
    <xf numFmtId="164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ont="1" applyFill="1"/>
    <xf numFmtId="0" fontId="0" fillId="0" borderId="0" xfId="0" applyFont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3" borderId="0" xfId="0" applyFont="1" applyFill="1" applyBorder="1"/>
    <xf numFmtId="14" fontId="1" fillId="3" borderId="0" xfId="0" applyNumberFormat="1" applyFont="1" applyFill="1" applyBorder="1"/>
    <xf numFmtId="1" fontId="1" fillId="3" borderId="0" xfId="0" applyNumberFormat="1" applyFont="1" applyFill="1" applyBorder="1"/>
    <xf numFmtId="0" fontId="1" fillId="3" borderId="0" xfId="0" applyNumberFormat="1" applyFont="1" applyFill="1" applyBorder="1"/>
    <xf numFmtId="0" fontId="1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164" fontId="14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0" fontId="14" fillId="0" borderId="1" xfId="0" applyNumberFormat="1" applyFont="1" applyBorder="1" applyAlignment="1">
      <alignment horizontal="left" wrapText="1"/>
    </xf>
    <xf numFmtId="0" fontId="9" fillId="3" borderId="0" xfId="0" applyFont="1" applyFill="1" applyAlignment="1">
      <alignment vertical="center"/>
    </xf>
    <xf numFmtId="49" fontId="0" fillId="0" borderId="0" xfId="0" applyNumberFormat="1" applyFont="1" applyFill="1"/>
    <xf numFmtId="49" fontId="2" fillId="0" borderId="6" xfId="0" applyNumberFormat="1" applyFont="1" applyFill="1" applyBorder="1"/>
    <xf numFmtId="0" fontId="2" fillId="0" borderId="0" xfId="0" applyFont="1" applyFill="1"/>
    <xf numFmtId="14" fontId="2" fillId="0" borderId="0" xfId="0" applyNumberFormat="1" applyFont="1" applyFill="1"/>
    <xf numFmtId="164" fontId="2" fillId="0" borderId="0" xfId="0" applyNumberFormat="1" applyFont="1" applyFill="1"/>
    <xf numFmtId="1" fontId="2" fillId="0" borderId="0" xfId="0" applyNumberFormat="1" applyFont="1" applyFill="1"/>
    <xf numFmtId="0" fontId="0" fillId="6" borderId="0" xfId="0" applyFill="1" applyAlignment="1">
      <alignment horizontal="center"/>
    </xf>
    <xf numFmtId="0" fontId="0" fillId="6" borderId="0" xfId="0" applyFill="1" applyAlignment="1"/>
    <xf numFmtId="0" fontId="0" fillId="6" borderId="0" xfId="0" applyFill="1"/>
    <xf numFmtId="2" fontId="2" fillId="0" borderId="0" xfId="0" applyNumberFormat="1" applyFont="1" applyFill="1"/>
    <xf numFmtId="2" fontId="0" fillId="0" borderId="0" xfId="0" applyNumberFormat="1" applyFont="1" applyFill="1"/>
    <xf numFmtId="0" fontId="0" fillId="3" borderId="0" xfId="0" applyFill="1" applyBorder="1" applyAlignment="1">
      <alignment horizontal="center"/>
    </xf>
    <xf numFmtId="49" fontId="2" fillId="0" borderId="0" xfId="0" applyNumberFormat="1" applyFont="1" applyFill="1"/>
    <xf numFmtId="49" fontId="15" fillId="0" borderId="6" xfId="0" applyNumberFormat="1" applyFont="1" applyFill="1" applyBorder="1"/>
    <xf numFmtId="49" fontId="15" fillId="0" borderId="0" xfId="0" applyNumberFormat="1" applyFont="1" applyFill="1"/>
    <xf numFmtId="14" fontId="15" fillId="0" borderId="0" xfId="0" applyNumberFormat="1" applyFont="1" applyFill="1"/>
    <xf numFmtId="49" fontId="15" fillId="0" borderId="0" xfId="0" applyNumberFormat="1" applyFont="1" applyFill="1" applyAlignment="1">
      <alignment wrapText="1"/>
    </xf>
    <xf numFmtId="164" fontId="15" fillId="0" borderId="0" xfId="0" applyNumberFormat="1" applyFont="1" applyFill="1"/>
    <xf numFmtId="2" fontId="15" fillId="0" borderId="0" xfId="0" applyNumberFormat="1" applyFont="1" applyFill="1"/>
    <xf numFmtId="1" fontId="15" fillId="0" borderId="0" xfId="0" applyNumberFormat="1" applyFont="1" applyFill="1"/>
    <xf numFmtId="0" fontId="15" fillId="0" borderId="0" xfId="0" applyNumberFormat="1" applyFont="1" applyFill="1" applyProtection="1">
      <protection locked="0" hidden="1"/>
    </xf>
    <xf numFmtId="0" fontId="15" fillId="0" borderId="0" xfId="0" pivotButton="1" applyFont="1"/>
    <xf numFmtId="0" fontId="15" fillId="0" borderId="0" xfId="0" applyFont="1"/>
    <xf numFmtId="14" fontId="15" fillId="0" borderId="0" xfId="0" applyNumberFormat="1" applyFont="1" applyAlignment="1">
      <alignment horizontal="left"/>
    </xf>
    <xf numFmtId="0" fontId="15" fillId="0" borderId="0" xfId="0" applyNumberFormat="1" applyFont="1"/>
    <xf numFmtId="0" fontId="16" fillId="5" borderId="0" xfId="0" applyFont="1" applyFill="1"/>
    <xf numFmtId="0" fontId="9" fillId="3" borderId="0" xfId="0" applyFont="1" applyFill="1" applyAlignment="1">
      <alignment horizontal="center" vertical="center"/>
    </xf>
    <xf numFmtId="0" fontId="0" fillId="5" borderId="0" xfId="0" applyFill="1"/>
    <xf numFmtId="0" fontId="0" fillId="6" borderId="0" xfId="0" applyFill="1" applyAlignment="1">
      <alignment horizontal="center"/>
    </xf>
    <xf numFmtId="0" fontId="4" fillId="6" borderId="0" xfId="0" applyFont="1" applyFill="1" applyAlignment="1">
      <alignment horizontal="left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3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8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</cellXfs>
  <cellStyles count="3">
    <cellStyle name="Currency 2" xfId="2"/>
    <cellStyle name="Normal" xfId="0" builtinId="0"/>
    <cellStyle name="Normal 2" xfId="1"/>
  </cellStyles>
  <dxfs count="43">
    <dxf>
      <font>
        <color theme="0"/>
      </font>
    </dxf>
    <dxf>
      <font>
        <color theme="0"/>
      </font>
    </dxf>
    <dxf>
      <fill>
        <patternFill patternType="solid">
          <bgColor rgb="FF0154F8"/>
        </patternFill>
      </fill>
    </dxf>
    <dxf>
      <fill>
        <patternFill patternType="solid">
          <bgColor rgb="FF0154F8"/>
        </patternFill>
      </fill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"/>
    </dxf>
    <dxf>
      <font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</dxf>
    <dxf>
      <font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</dxf>
    <dxf>
      <font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</dxf>
    <dxf>
      <font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</dxf>
    <dxf>
      <font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"/>
    </dxf>
    <dxf>
      <font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"/>
    </dxf>
    <dxf>
      <font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"/>
    </dxf>
    <dxf>
      <font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</dxf>
    <dxf>
      <font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border diagonalUp="0" diagonalDown="0" outline="0">
        <left style="thin">
          <color indexed="64"/>
        </left>
        <right/>
        <top/>
        <bottom/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154F8"/>
      <color rgb="FFC00000"/>
      <color rgb="FFCF242A"/>
      <color rgb="FF1A1FE6"/>
      <color rgb="FF0149CE"/>
      <color rgb="FF0149D9"/>
      <color rgb="FF0146C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[WMP Sampling Template_blank.xlsm]Trend Analysis!PivotTable1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</c:pivotFmts>
    <c:plotArea>
      <c:layout>
        <c:manualLayout>
          <c:layoutTarget val="inner"/>
          <c:xMode val="edge"/>
          <c:yMode val="edge"/>
          <c:x val="0.10578584389390511"/>
          <c:y val="4.4518634378621517E-2"/>
          <c:w val="0.86327178485547285"/>
          <c:h val="0.79315479375984543"/>
        </c:manualLayout>
      </c:layout>
      <c:lineChart>
        <c:grouping val="standard"/>
        <c:varyColors val="0"/>
        <c:ser>
          <c:idx val="0"/>
          <c:order val="0"/>
          <c:tx>
            <c:strRef>
              <c:f>Background!$B$3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Background!$B$3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Background!$B$3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7EBE-41A7-85D2-EE786DDAA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07232"/>
        <c:axId val="343707624"/>
      </c:lineChart>
      <c:catAx>
        <c:axId val="343707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Date Collected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3707624"/>
        <c:crosses val="autoZero"/>
        <c:auto val="1"/>
        <c:lblAlgn val="ctr"/>
        <c:lblOffset val="100"/>
        <c:noMultiLvlLbl val="0"/>
      </c:catAx>
      <c:valAx>
        <c:axId val="34370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Background!$B$3</c:f>
              <c:strCache>
                <c:ptCount val="1"/>
                <c:pt idx="0">
                  <c:v>CFU/mL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370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5" Type="http://schemas.openxmlformats.org/officeDocument/2006/relationships/image" Target="../media/image10.emf"/><Relationship Id="rId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95250</xdr:rowOff>
    </xdr:from>
    <xdr:to>
      <xdr:col>19</xdr:col>
      <xdr:colOff>38100</xdr:colOff>
      <xdr:row>38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28800" y="95250"/>
          <a:ext cx="9791700" cy="7143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4000" b="1">
              <a:latin typeface="Arial" panose="020B0604020202020204" pitchFamily="34" charset="0"/>
              <a:cs typeface="Arial" panose="020B0604020202020204" pitchFamily="34" charset="0"/>
            </a:rPr>
            <a:t>Water Management Program</a:t>
          </a:r>
        </a:p>
        <a:p>
          <a:pPr algn="ctr"/>
          <a:r>
            <a:rPr lang="en-US" sz="4000" b="1">
              <a:latin typeface="Arial" panose="020B0604020202020204" pitchFamily="34" charset="0"/>
              <a:cs typeface="Arial" panose="020B0604020202020204" pitchFamily="34" charset="0"/>
            </a:rPr>
            <a:t>Data</a:t>
          </a:r>
          <a:r>
            <a:rPr lang="en-US" sz="4000" b="1" baseline="0">
              <a:latin typeface="Arial" panose="020B0604020202020204" pitchFamily="34" charset="0"/>
              <a:cs typeface="Arial" panose="020B0604020202020204" pitchFamily="34" charset="0"/>
            </a:rPr>
            <a:t> Template</a:t>
          </a:r>
        </a:p>
        <a:p>
          <a:pPr algn="ctr"/>
          <a:endParaRPr lang="en-US" sz="4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2800" b="1" baseline="0">
              <a:latin typeface="Arial" panose="020B0604020202020204" pitchFamily="34" charset="0"/>
              <a:cs typeface="Arial" panose="020B0604020202020204" pitchFamily="34" charset="0"/>
            </a:rPr>
            <a:t>Georgia Department of Public Health</a:t>
          </a:r>
        </a:p>
        <a:p>
          <a:pPr algn="ctr"/>
          <a:endParaRPr lang="en-US" sz="16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600" b="1" baseline="0">
              <a:latin typeface="Arial" panose="020B0604020202020204" pitchFamily="34" charset="0"/>
              <a:cs typeface="Arial" panose="020B0604020202020204" pitchFamily="34" charset="0"/>
            </a:rPr>
            <a:t>A Data Management Tool for Organizing and Analyzing </a:t>
          </a:r>
        </a:p>
        <a:p>
          <a:pPr algn="ctr"/>
          <a:r>
            <a:rPr lang="en-US" sz="1600" b="1" baseline="0">
              <a:latin typeface="Arial" panose="020B0604020202020204" pitchFamily="34" charset="0"/>
              <a:cs typeface="Arial" panose="020B0604020202020204" pitchFamily="34" charset="0"/>
            </a:rPr>
            <a:t>Environmental Samples with the Purpose</a:t>
          </a:r>
        </a:p>
        <a:p>
          <a:pPr algn="ctr"/>
          <a:r>
            <a:rPr lang="en-US" sz="1600" b="1" baseline="0">
              <a:latin typeface="Arial" panose="020B0604020202020204" pitchFamily="34" charset="0"/>
              <a:cs typeface="Arial" panose="020B0604020202020204" pitchFamily="34" charset="0"/>
            </a:rPr>
            <a:t> of </a:t>
          </a:r>
          <a:r>
            <a:rPr lang="en-US" sz="1600" b="1" i="1" baseline="0">
              <a:latin typeface="Arial" panose="020B0604020202020204" pitchFamily="34" charset="0"/>
              <a:cs typeface="Arial" panose="020B0604020202020204" pitchFamily="34" charset="0"/>
            </a:rPr>
            <a:t>Legionella </a:t>
          </a:r>
          <a:r>
            <a:rPr lang="en-US" sz="1600" b="1" i="0" baseline="0">
              <a:latin typeface="Arial" panose="020B0604020202020204" pitchFamily="34" charset="0"/>
              <a:cs typeface="Arial" panose="020B0604020202020204" pitchFamily="34" charset="0"/>
            </a:rPr>
            <a:t>Prevention</a:t>
          </a:r>
        </a:p>
        <a:p>
          <a:pPr algn="ctr"/>
          <a:endParaRPr lang="en-US" sz="16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6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600" b="1" i="0" baseline="0">
              <a:latin typeface="Arial" panose="020B0604020202020204" pitchFamily="34" charset="0"/>
              <a:cs typeface="Arial" panose="020B0604020202020204" pitchFamily="34" charset="0"/>
            </a:rPr>
            <a:t>Prepared by: Matthew Cole, Lee Hundley, Elizabeth Hannapel,</a:t>
          </a:r>
        </a:p>
        <a:p>
          <a:pPr algn="ctr"/>
          <a:r>
            <a:rPr lang="en-US" sz="1600" b="1" i="0" baseline="0">
              <a:latin typeface="Arial" panose="020B0604020202020204" pitchFamily="34" charset="0"/>
              <a:cs typeface="Arial" panose="020B0604020202020204" pitchFamily="34" charset="0"/>
            </a:rPr>
            <a:t>Melissa Tobin-D'Angelo, Kristina Lam, Laura Edison</a:t>
          </a:r>
        </a:p>
        <a:p>
          <a:pPr algn="ctr"/>
          <a:endParaRPr lang="en-US" sz="16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6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6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6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6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6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400" b="1" i="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600076</xdr:colOff>
      <xdr:row>2</xdr:row>
      <xdr:rowOff>36318</xdr:rowOff>
    </xdr:from>
    <xdr:to>
      <xdr:col>13</xdr:col>
      <xdr:colOff>72042</xdr:colOff>
      <xdr:row>8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6" y="417318"/>
          <a:ext cx="2519966" cy="11543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4</xdr:row>
      <xdr:rowOff>180975</xdr:rowOff>
    </xdr:from>
    <xdr:to>
      <xdr:col>16</xdr:col>
      <xdr:colOff>0</xdr:colOff>
      <xdr:row>7</xdr:row>
      <xdr:rowOff>180975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428750" y="942975"/>
          <a:ext cx="671512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T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o understand the results of </a:t>
          </a:r>
          <a:r>
            <a:rPr lang="en-US" sz="1100" i="1" baseline="0">
              <a:latin typeface="Arial" panose="020B0604020202020204" pitchFamily="34" charset="0"/>
              <a:cs typeface="Arial" panose="020B0604020202020204" pitchFamily="34" charset="0"/>
            </a:rPr>
            <a:t>Legionella </a:t>
          </a:r>
          <a:r>
            <a:rPr lang="en-US" sz="1100" i="0" baseline="0">
              <a:latin typeface="Arial" panose="020B0604020202020204" pitchFamily="34" charset="0"/>
              <a:cs typeface="Arial" panose="020B0604020202020204" pitchFamily="34" charset="0"/>
            </a:rPr>
            <a:t>environmental sampling in a facility by looking at trends of different factors over time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600075</xdr:colOff>
      <xdr:row>10</xdr:row>
      <xdr:rowOff>180975</xdr:rowOff>
    </xdr:from>
    <xdr:to>
      <xdr:col>16</xdr:col>
      <xdr:colOff>0</xdr:colOff>
      <xdr:row>13</xdr:row>
      <xdr:rowOff>180975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343025" y="952500"/>
          <a:ext cx="671512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Sample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results from (</a:t>
          </a:r>
          <a:r>
            <a:rPr lang="en-US" sz="1100" i="1" baseline="0">
              <a:latin typeface="Arial" panose="020B0604020202020204" pitchFamily="34" charset="0"/>
              <a:cs typeface="Arial" panose="020B0604020202020204" pitchFamily="34" charset="0"/>
            </a:rPr>
            <a:t>Facility Name</a:t>
          </a:r>
          <a:r>
            <a:rPr lang="en-US" sz="1100" i="0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collected over (</a:t>
          </a:r>
          <a:r>
            <a:rPr lang="en-US" sz="1100" i="1" baseline="0">
              <a:latin typeface="Arial" panose="020B0604020202020204" pitchFamily="34" charset="0"/>
              <a:cs typeface="Arial" panose="020B0604020202020204" pitchFamily="34" charset="0"/>
            </a:rPr>
            <a:t>Date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) </a:t>
          </a:r>
          <a:r>
            <a:rPr lang="en-US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(</a:t>
          </a:r>
          <a:r>
            <a:rPr lang="en-US" sz="1100" b="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</a:t>
          </a:r>
          <a:r>
            <a:rPr lang="en-US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9525</xdr:colOff>
      <xdr:row>33</xdr:row>
      <xdr:rowOff>180975</xdr:rowOff>
    </xdr:from>
    <xdr:to>
      <xdr:col>16</xdr:col>
      <xdr:colOff>0</xdr:colOff>
      <xdr:row>41</xdr:row>
      <xdr:rowOff>28575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581275" y="4600575"/>
          <a:ext cx="669607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25</xdr:row>
          <xdr:rowOff>19050</xdr:rowOff>
        </xdr:from>
        <xdr:to>
          <xdr:col>13</xdr:col>
          <xdr:colOff>28575</xdr:colOff>
          <xdr:row>29</xdr:row>
          <xdr:rowOff>133350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17</xdr:row>
          <xdr:rowOff>152400</xdr:rowOff>
        </xdr:from>
        <xdr:to>
          <xdr:col>7</xdr:col>
          <xdr:colOff>142875</xdr:colOff>
          <xdr:row>20</xdr:row>
          <xdr:rowOff>9525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17</xdr:row>
          <xdr:rowOff>152400</xdr:rowOff>
        </xdr:from>
        <xdr:to>
          <xdr:col>10</xdr:col>
          <xdr:colOff>228600</xdr:colOff>
          <xdr:row>20</xdr:row>
          <xdr:rowOff>9525</xdr:rowOff>
        </xdr:to>
        <xdr:sp macro="" textlink="">
          <xdr:nvSpPr>
            <xdr:cNvPr id="1029" name="CommandButton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17</xdr:row>
          <xdr:rowOff>152400</xdr:rowOff>
        </xdr:from>
        <xdr:to>
          <xdr:col>13</xdr:col>
          <xdr:colOff>285750</xdr:colOff>
          <xdr:row>20</xdr:row>
          <xdr:rowOff>9525</xdr:rowOff>
        </xdr:to>
        <xdr:sp macro="" textlink="">
          <xdr:nvSpPr>
            <xdr:cNvPr id="1030" name="CommandButton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428625</xdr:colOff>
          <xdr:row>17</xdr:row>
          <xdr:rowOff>152400</xdr:rowOff>
        </xdr:from>
        <xdr:to>
          <xdr:col>16</xdr:col>
          <xdr:colOff>323850</xdr:colOff>
          <xdr:row>20</xdr:row>
          <xdr:rowOff>9525</xdr:rowOff>
        </xdr:to>
        <xdr:sp macro="" textlink="">
          <xdr:nvSpPr>
            <xdr:cNvPr id="1031" name="CommandButton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590549</xdr:colOff>
      <xdr:row>2</xdr:row>
      <xdr:rowOff>190499</xdr:rowOff>
    </xdr:from>
    <xdr:to>
      <xdr:col>19</xdr:col>
      <xdr:colOff>66674</xdr:colOff>
      <xdr:row>54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00149" y="571499"/>
          <a:ext cx="10448925" cy="9858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latin typeface="Arial" panose="020B0604020202020204" pitchFamily="34" charset="0"/>
              <a:cs typeface="Arial" panose="020B0604020202020204" pitchFamily="34" charset="0"/>
            </a:rPr>
            <a:t>Introduction</a:t>
          </a:r>
        </a:p>
        <a:p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</a:p>
        <a:p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The purpose of this data management tool is to collect information on environmental </a:t>
          </a:r>
          <a:r>
            <a:rPr lang="en-US" sz="1100" i="0" baseline="0">
              <a:latin typeface="Arial" panose="020B0604020202020204" pitchFamily="34" charset="0"/>
              <a:cs typeface="Arial" panose="020B0604020202020204" pitchFamily="34" charset="0"/>
            </a:rPr>
            <a:t>samples in a single database and to provide a longitudinal viewpoint of data over multiple rounds of testing. This tool can be used to evaluate trends in water parameters, to identify areas with conditions ideal for </a:t>
          </a:r>
          <a:r>
            <a:rPr lang="en-US" sz="1100" i="1" baseline="0">
              <a:latin typeface="Arial" panose="020B0604020202020204" pitchFamily="34" charset="0"/>
              <a:cs typeface="Arial" panose="020B0604020202020204" pitchFamily="34" charset="0"/>
            </a:rPr>
            <a:t>Legionella </a:t>
          </a:r>
          <a:r>
            <a:rPr lang="en-US" sz="1100" i="0" baseline="0">
              <a:latin typeface="Arial" panose="020B0604020202020204" pitchFamily="34" charset="0"/>
              <a:cs typeface="Arial" panose="020B0604020202020204" pitchFamily="34" charset="0"/>
            </a:rPr>
            <a:t>growth, and to guide future interventions or updates needed for a facility's water management program.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This template was created and tested in Microsoft Windows using Excel Version 15. This template may not be compatible with previous versions of Excel or on different operating systems/computer types including MacBooks, etc.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order to make this tool as user-friendly and useful as possible, the GA </a:t>
          </a:r>
          <a:r>
            <a:rPr kumimoji="0" lang="en-U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Legionella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Team would greatly appreciate any feedback, comments, or suggestions. Please fill out our quick survey (</a:t>
          </a: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https://sendss.state.ga.us/survey/form/8118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and we will look to continually add updates in the future. 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 u="sng">
              <a:latin typeface="Arial" panose="020B0604020202020204" pitchFamily="34" charset="0"/>
              <a:cs typeface="Arial" panose="020B0604020202020204" pitchFamily="34" charset="0"/>
            </a:rPr>
            <a:t>Steps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1.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Review 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Data Dictionary </a:t>
          </a:r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to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 become familiar with the different types of variables collected in this database.  </a:t>
          </a:r>
        </a:p>
        <a:p>
          <a:endParaRPr lang="en-US" sz="1100" b="0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2. At the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Home 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or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Data 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screen, click on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New Record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 to enter sample results. In order for this tool to work correctly, please be mindful of the following conditions:</a:t>
          </a:r>
        </a:p>
        <a:p>
          <a:endParaRPr lang="en-US" sz="1100" b="0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	2a. Fill out as much information as possible for each sample result. Facilities are responsible for assigning identifiers to samples. </a:t>
          </a:r>
        </a:p>
        <a:p>
          <a:endParaRPr lang="en-US" sz="1100" b="0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	2b.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Location ID</a:t>
          </a:r>
          <a:r>
            <a:rPr lang="en-US" sz="1100" b="1" i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can be the same for multiple samples, but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Sample ID 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should be unique for each sample (i.e. Hot, Cold, and Swab samples taken from 	the same sink in Location X over multiple rounds of testing should have the same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Location ID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, but each sample should have a unique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Sample ID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  <a:p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	2c. If results include water parameters that are not specified in this tool, edit the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Other Water Parameter 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columns (i.e. fill in column headers as 	needed) in the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Data 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sheet and update the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Data Dictionary 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section</a:t>
          </a:r>
        </a:p>
        <a:p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	2d. If a sample is used to detect a pathengen, indicate which pathogen was tested for in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Pathogen Tested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. If the unit of detection for the test is not 	CFU/mL, fill in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Other Unit of Detection 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and edit column headers as needed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3. In order to ensure functionality of this tool, ensure that location descriptors (Building, Water Loop Description, Floor, Room/location number, Room/location description, Fixture type, Fixture description) match by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Location ID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. In order to expedite location information entry, please use the following procedure:</a:t>
          </a:r>
        </a:p>
        <a:p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algn="l"/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	3a. Fill out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Location ID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 and location variables for the first sample for a specific location</a:t>
          </a:r>
        </a:p>
        <a:p>
          <a:pPr algn="l"/>
          <a:endParaRPr lang="en-US" sz="1100" b="0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	3b. For each subsequent sample taken in the same location, copy the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Location ID 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as created in step 3a and leave the location variables blank. Fill out 	the remaining result variables as applicable</a:t>
          </a:r>
        </a:p>
        <a:p>
          <a:pPr algn="l"/>
          <a:endParaRPr lang="en-US" sz="1100" b="0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	3c. Click on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Autofill Data 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in the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Data 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tab to automatically fill location variables (Note: Location variables will be based on the earliest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Location ID 	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entered into the table)</a:t>
          </a:r>
        </a:p>
        <a:p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4. After entering records, view entered data in a table format under the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Data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 tab. Positive samples will be highlighted.</a:t>
          </a:r>
        </a:p>
        <a:p>
          <a:endParaRPr lang="en-US" sz="1100" b="0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5.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Trend Analysis 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provides a look of test results over collection dates and can be specified by water parameter and/or specific location. Before being able to do analysis, enable data for analysis by clicking on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Refresh Data 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(Note: Newly entered records will not appear until this button is pressed). While doing analysis, the following options are available to observe over time under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Result Type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>
          <a:endParaRPr lang="en-US" sz="1100" b="0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	</a:t>
          </a:r>
          <a:r>
            <a:rPr lang="en-US" sz="1050" b="0" i="0" baseline="0">
              <a:latin typeface="Arial" panose="020B0604020202020204" pitchFamily="34" charset="0"/>
              <a:cs typeface="Arial" panose="020B0604020202020204" pitchFamily="34" charset="0"/>
            </a:rPr>
            <a:t>CFU/mL, Total Cl</a:t>
          </a:r>
          <a:r>
            <a:rPr lang="en-US" sz="1050" b="0" i="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sz="1050" b="0" i="0" baseline="0">
              <a:latin typeface="Arial" panose="020B0604020202020204" pitchFamily="34" charset="0"/>
              <a:cs typeface="Arial" panose="020B0604020202020204" pitchFamily="34" charset="0"/>
            </a:rPr>
            <a:t>, Free </a:t>
          </a:r>
          <a:r>
            <a:rPr lang="en-US" sz="105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</a:t>
          </a:r>
          <a:r>
            <a:rPr lang="en-US" sz="1050" b="0" i="0" baseline="-25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5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ClO</a:t>
          </a:r>
          <a:r>
            <a:rPr lang="en-US" sz="1050" b="0" i="0" baseline="-25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5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Copper (Cu), Silver (Ag), pH, Temperature, Time to Max Temperature, Number of Positive Samples, </a:t>
          </a:r>
        </a:p>
        <a:p>
          <a:pPr algn="l"/>
          <a:r>
            <a:rPr lang="en-US" sz="105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Other  Water Parameters, Other Units of Detection</a:t>
          </a:r>
        </a:p>
        <a:p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			</a:t>
          </a:r>
        </a:p>
        <a:p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Use the drop down boxes underneath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Result Type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 to specify pathogen tested, location, and sample type. Remove all filters by clicking on the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Reset Filters 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button. Add or remove data labels by selecting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Add Data Labels. 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Click on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Average Values 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to enable average values of results if multiple samples are selected (e.g. Average values of temperature for hot water samples taken in a specific water loop)</a:t>
          </a:r>
        </a:p>
        <a:p>
          <a:endParaRPr lang="en-US" sz="1100" b="0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6. Update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Data Overview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 section on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Home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 page with dates of collection and total number of samples. Update </a:t>
          </a:r>
          <a:r>
            <a:rPr lang="en-US" sz="1100" b="1" i="0" baseline="0">
              <a:latin typeface="Arial" panose="020B0604020202020204" pitchFamily="34" charset="0"/>
              <a:cs typeface="Arial" panose="020B0604020202020204" pitchFamily="34" charset="0"/>
            </a:rPr>
            <a:t>Summary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 section with any important findings or conclusions.</a:t>
          </a:r>
        </a:p>
        <a:p>
          <a:endParaRPr lang="en-US" sz="1100" b="0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="0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Questions, comments, or troubleshooting? </a:t>
          </a:r>
        </a:p>
        <a:p>
          <a:pPr algn="ctr"/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Please contact the GA </a:t>
          </a:r>
          <a:r>
            <a:rPr lang="en-US" sz="1100" b="0" i="1" baseline="0">
              <a:latin typeface="Arial" panose="020B0604020202020204" pitchFamily="34" charset="0"/>
              <a:cs typeface="Arial" panose="020B0604020202020204" pitchFamily="34" charset="0"/>
            </a:rPr>
            <a:t>Legionella</a:t>
          </a:r>
          <a:r>
            <a:rPr lang="en-US" sz="1100" b="0" i="0" baseline="0">
              <a:latin typeface="Arial" panose="020B0604020202020204" pitchFamily="34" charset="0"/>
              <a:cs typeface="Arial" panose="020B0604020202020204" pitchFamily="34" charset="0"/>
            </a:rPr>
            <a:t> Team at (404) 657-2588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0</xdr:col>
      <xdr:colOff>1581150</xdr:colOff>
      <xdr:row>16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8100" y="57150"/>
          <a:ext cx="1543050" cy="311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DATA GUIDE</a:t>
          </a:r>
        </a:p>
        <a:p>
          <a:pPr algn="ctr"/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1.</a:t>
          </a: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 Enter/edit information for each sample result by clicking on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New Record </a:t>
          </a: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or by entering into table</a:t>
          </a:r>
        </a:p>
        <a:p>
          <a:pPr algn="l"/>
          <a:endParaRPr lang="en-US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2. Click on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Autofill Data </a:t>
          </a: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to autofill Location variables by Location ID </a:t>
          </a:r>
        </a:p>
        <a:p>
          <a:pPr algn="l"/>
          <a:endParaRPr lang="en-US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3.Go to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Trend Analysis </a:t>
          </a: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to view results over time</a:t>
          </a:r>
          <a:endParaRPr lang="en-US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19</xdr:row>
          <xdr:rowOff>142875</xdr:rowOff>
        </xdr:from>
        <xdr:to>
          <xdr:col>0</xdr:col>
          <xdr:colOff>1562100</xdr:colOff>
          <xdr:row>21</xdr:row>
          <xdr:rowOff>171450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17</xdr:row>
          <xdr:rowOff>19050</xdr:rowOff>
        </xdr:from>
        <xdr:to>
          <xdr:col>0</xdr:col>
          <xdr:colOff>1562100</xdr:colOff>
          <xdr:row>19</xdr:row>
          <xdr:rowOff>57150</xdr:rowOff>
        </xdr:to>
        <xdr:sp macro="" textlink="">
          <xdr:nvSpPr>
            <xdr:cNvPr id="5122" name="CommandButton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22</xdr:row>
          <xdr:rowOff>57150</xdr:rowOff>
        </xdr:from>
        <xdr:to>
          <xdr:col>0</xdr:col>
          <xdr:colOff>1562100</xdr:colOff>
          <xdr:row>24</xdr:row>
          <xdr:rowOff>95250</xdr:rowOff>
        </xdr:to>
        <xdr:sp macro="" textlink="">
          <xdr:nvSpPr>
            <xdr:cNvPr id="5123" name="CommandButton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876299</xdr:colOff>
      <xdr:row>6</xdr:row>
      <xdr:rowOff>4762</xdr:rowOff>
    </xdr:from>
    <xdr:to>
      <xdr:col>12</xdr:col>
      <xdr:colOff>57150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5</xdr:row>
          <xdr:rowOff>38100</xdr:rowOff>
        </xdr:from>
        <xdr:to>
          <xdr:col>2</xdr:col>
          <xdr:colOff>2428875</xdr:colOff>
          <xdr:row>6</xdr:row>
          <xdr:rowOff>95250</xdr:rowOff>
        </xdr:to>
        <xdr:sp macro="" textlink="">
          <xdr:nvSpPr>
            <xdr:cNvPr id="2051" name="ComboBox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5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24</xdr:row>
          <xdr:rowOff>19050</xdr:rowOff>
        </xdr:from>
        <xdr:to>
          <xdr:col>9</xdr:col>
          <xdr:colOff>361950</xdr:colOff>
          <xdr:row>25</xdr:row>
          <xdr:rowOff>95250</xdr:rowOff>
        </xdr:to>
        <xdr:sp macro="" textlink="">
          <xdr:nvSpPr>
            <xdr:cNvPr id="2053" name="CheckBox1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5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552450</xdr:colOff>
          <xdr:row>24</xdr:row>
          <xdr:rowOff>19050</xdr:rowOff>
        </xdr:from>
        <xdr:to>
          <xdr:col>11</xdr:col>
          <xdr:colOff>371475</xdr:colOff>
          <xdr:row>25</xdr:row>
          <xdr:rowOff>95250</xdr:rowOff>
        </xdr:to>
        <xdr:sp macro="" textlink="">
          <xdr:nvSpPr>
            <xdr:cNvPr id="2054" name="CheckBox2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5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24</xdr:row>
          <xdr:rowOff>9525</xdr:rowOff>
        </xdr:from>
        <xdr:to>
          <xdr:col>5</xdr:col>
          <xdr:colOff>476250</xdr:colOff>
          <xdr:row>25</xdr:row>
          <xdr:rowOff>114300</xdr:rowOff>
        </xdr:to>
        <xdr:sp macro="" textlink="">
          <xdr:nvSpPr>
            <xdr:cNvPr id="2055" name="CommandButton1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5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24</xdr:row>
          <xdr:rowOff>0</xdr:rowOff>
        </xdr:from>
        <xdr:to>
          <xdr:col>7</xdr:col>
          <xdr:colOff>476250</xdr:colOff>
          <xdr:row>25</xdr:row>
          <xdr:rowOff>104775</xdr:rowOff>
        </xdr:to>
        <xdr:sp macro="" textlink="">
          <xdr:nvSpPr>
            <xdr:cNvPr id="2056" name="CommandButton2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5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600074</xdr:colOff>
      <xdr:row>4</xdr:row>
      <xdr:rowOff>1</xdr:rowOff>
    </xdr:from>
    <xdr:to>
      <xdr:col>16</xdr:col>
      <xdr:colOff>609599</xdr:colOff>
      <xdr:row>36</xdr:row>
      <xdr:rowOff>9525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1925299" y="762001"/>
          <a:ext cx="2447925" cy="6086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1. 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After entering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new results, press the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Refresh Data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button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2.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Select any type of result (e.g. pH, Free Chlorine, CFU/mL, etc.)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3.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If pathogen testing done, filter by organism using the drop-down box by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Pathogen Tested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Filter by type of pathogen, location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identifiers, and type of sample using the drop-down boxes under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Result Type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4. 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In order to best view trends, it is highly important for sample location identifiers to be consistent over multiple rounds of testing</a:t>
          </a:r>
        </a:p>
        <a:p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5. 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Click on the buttons below to either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Add Data Labels 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above the data points in the chart </a:t>
          </a:r>
        </a:p>
        <a:p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6</a:t>
          </a: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. Click on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Sum Values </a:t>
          </a:r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to sum up counts of result types (i.e. total number of positive samples in a water loop)</a:t>
          </a:r>
        </a:p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7. 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Write your findings in the 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Summary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section provided in the 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Home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Tab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MISC. 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If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dates are out of order, click the drop-down box next to "Row Labels" and select "Sort Oldest to Newest"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ole\AppData\Local\Temp\Temp1_FormSheetEditOptDel.zip\FormSheetEditOpt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PartsData"/>
      <sheetName val="LookupLists"/>
      <sheetName val="MyLinks"/>
    </sheetNames>
    <sheetDataSet>
      <sheetData sheetId="0" refreshError="1"/>
      <sheetData sheetId="1"/>
      <sheetData sheetId="2">
        <row r="1">
          <cell r="A1" t="str">
            <v>Entered</v>
          </cell>
          <cell r="C1" t="str">
            <v>Order ID</v>
          </cell>
        </row>
        <row r="2">
          <cell r="A2">
            <v>41906</v>
          </cell>
          <cell r="C2">
            <v>10100</v>
          </cell>
        </row>
        <row r="3">
          <cell r="A3">
            <v>41906</v>
          </cell>
          <cell r="C3">
            <v>10101</v>
          </cell>
        </row>
        <row r="4">
          <cell r="A4">
            <v>41906</v>
          </cell>
          <cell r="C4">
            <v>10102</v>
          </cell>
        </row>
        <row r="5">
          <cell r="A5">
            <v>41906</v>
          </cell>
          <cell r="C5">
            <v>10103</v>
          </cell>
        </row>
      </sheetData>
      <sheetData sheetId="3">
        <row r="1">
          <cell r="A1" t="str">
            <v>PartDesc</v>
          </cell>
          <cell r="D1" t="str">
            <v>Location</v>
          </cell>
        </row>
        <row r="2">
          <cell r="A2" t="str">
            <v>Door</v>
          </cell>
          <cell r="D2" t="str">
            <v>Warehouse</v>
          </cell>
        </row>
        <row r="3">
          <cell r="A3" t="str">
            <v>Spring</v>
          </cell>
          <cell r="D3" t="str">
            <v>Shop</v>
          </cell>
        </row>
        <row r="4">
          <cell r="A4" t="str">
            <v>Lens</v>
          </cell>
          <cell r="D4" t="str">
            <v>Store1</v>
          </cell>
        </row>
        <row r="5">
          <cell r="A5" t="str">
            <v>Blank cap</v>
          </cell>
          <cell r="D5" t="str">
            <v>Store2</v>
          </cell>
        </row>
        <row r="6">
          <cell r="A6" t="str">
            <v>Eject knob</v>
          </cell>
        </row>
        <row r="7">
          <cell r="A7" t="str">
            <v>Lock lever</v>
          </cell>
        </row>
        <row r="8">
          <cell r="A8" t="str">
            <v>Insulator</v>
          </cell>
        </row>
        <row r="9">
          <cell r="A9" t="str">
            <v>Screw caps</v>
          </cell>
        </row>
      </sheetData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le, Matthew" refreshedDate="43221.415697800927" missingItemsLimit="0" createdVersion="5" refreshedVersion="6" minRefreshableVersion="3" recordCount="1">
  <cacheSource type="worksheet">
    <worksheetSource name="Table1"/>
  </cacheSource>
  <cacheFields count="33">
    <cacheField name="Location ID" numFmtId="49">
      <sharedItems containsNonDate="0" containsString="0" containsBlank="1" count="1">
        <m/>
      </sharedItems>
    </cacheField>
    <cacheField name="Sample ID" numFmtId="49">
      <sharedItems containsNonDate="0" containsString="0" containsBlank="1" count="1">
        <m/>
      </sharedItems>
    </cacheField>
    <cacheField name="Date collected" numFmtId="14">
      <sharedItems containsNonDate="0" containsString="0" containsBlank="1" count="1">
        <m/>
      </sharedItems>
    </cacheField>
    <cacheField name="Building" numFmtId="49">
      <sharedItems containsNonDate="0" containsString="0" containsBlank="1" count="1">
        <m/>
      </sharedItems>
    </cacheField>
    <cacheField name="Water Loop Description" numFmtId="49">
      <sharedItems containsNonDate="0" containsString="0" containsBlank="1" count="1">
        <m/>
      </sharedItems>
    </cacheField>
    <cacheField name="Floor" numFmtId="49">
      <sharedItems containsNonDate="0" containsString="0" containsBlank="1" count="1">
        <m/>
      </sharedItems>
    </cacheField>
    <cacheField name="Room/location number" numFmtId="49">
      <sharedItems containsNonDate="0" containsString="0" containsBlank="1" count="1">
        <m/>
      </sharedItems>
    </cacheField>
    <cacheField name="Room/location description" numFmtId="49">
      <sharedItems containsNonDate="0" containsString="0" containsBlank="1" count="1">
        <m/>
      </sharedItems>
    </cacheField>
    <cacheField name="Fixture type" numFmtId="49">
      <sharedItems containsNonDate="0" containsString="0" containsBlank="1" count="1">
        <m/>
      </sharedItems>
    </cacheField>
    <cacheField name="Fixture description" numFmtId="49">
      <sharedItems containsNonDate="0" containsString="0" containsBlank="1" count="1">
        <m/>
      </sharedItems>
    </cacheField>
    <cacheField name="Sample Type" numFmtId="49">
      <sharedItems containsNonDate="0" containsString="0" containsBlank="1" count="1">
        <m/>
      </sharedItems>
    </cacheField>
    <cacheField name="Cold/Hot/Swab" numFmtId="49">
      <sharedItems containsNonDate="0" containsString="0" containsBlank="1" count="1">
        <m/>
      </sharedItems>
    </cacheField>
    <cacheField name="Pre/Post Flush" numFmtId="49">
      <sharedItems containsNonDate="0" containsString="0" containsBlank="1" count="1">
        <m/>
      </sharedItems>
    </cacheField>
    <cacheField name="Total Cl2" numFmtId="164">
      <sharedItems containsNonDate="0" containsString="0" containsBlank="1"/>
    </cacheField>
    <cacheField name="Free Cl2" numFmtId="164">
      <sharedItems containsNonDate="0" containsString="0" containsBlank="1"/>
    </cacheField>
    <cacheField name="ClO2" numFmtId="164">
      <sharedItems containsNonDate="0" containsString="0" containsBlank="1"/>
    </cacheField>
    <cacheField name="Cu" numFmtId="164">
      <sharedItems containsNonDate="0" containsString="0" containsBlank="1"/>
    </cacheField>
    <cacheField name="Ag" numFmtId="164">
      <sharedItems containsNonDate="0" containsString="0" containsBlank="1"/>
    </cacheField>
    <cacheField name="pH" numFmtId="2">
      <sharedItems containsNonDate="0" containsString="0" containsBlank="1"/>
    </cacheField>
    <cacheField name="Temp" numFmtId="1">
      <sharedItems containsNonDate="0" containsString="0" containsBlank="1"/>
    </cacheField>
    <cacheField name="Time to max temp" numFmtId="1">
      <sharedItems containsNonDate="0" containsString="0" containsBlank="1"/>
    </cacheField>
    <cacheField name="Other Water Parameter #1" numFmtId="1">
      <sharedItems containsNonDate="0" containsString="0" containsBlank="1"/>
    </cacheField>
    <cacheField name="Other Water Parameter #2" numFmtId="1">
      <sharedItems containsNonDate="0" containsString="0" containsBlank="1"/>
    </cacheField>
    <cacheField name="Other Water Parameter #3" numFmtId="1">
      <sharedItems containsNonDate="0" containsString="0" containsBlank="1"/>
    </cacheField>
    <cacheField name="Pathogen Tested" numFmtId="49">
      <sharedItems containsNonDate="0" containsString="0" containsBlank="1" count="1">
        <m/>
      </sharedItems>
    </cacheField>
    <cacheField name="Result (Positive/Not Detected/Pending/Not Tested)" numFmtId="49">
      <sharedItems containsNonDate="0" containsString="0" containsBlank="1"/>
    </cacheField>
    <cacheField name="Species/Serogroup" numFmtId="1">
      <sharedItems containsNonDate="0" containsString="0" containsBlank="1"/>
    </cacheField>
    <cacheField name="CFU/mL" numFmtId="164">
      <sharedItems containsNonDate="0" containsString="0" containsBlank="1"/>
    </cacheField>
    <cacheField name="Other Detection Unit #1" numFmtId="164">
      <sharedItems containsNonDate="0" containsString="0" containsBlank="1"/>
    </cacheField>
    <cacheField name="Other Detection Unit #2" numFmtId="164">
      <sharedItems containsNonDate="0" containsString="0" containsBlank="1"/>
    </cacheField>
    <cacheField name="Other Detection Unit #3" numFmtId="164">
      <sharedItems containsNonDate="0" containsString="0" containsBlank="1"/>
    </cacheField>
    <cacheField name="Notes" numFmtId="49">
      <sharedItems containsNonDate="0" containsString="0" containsBlank="1"/>
    </cacheField>
    <cacheField name="Number of Positive Sampl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x v="0"/>
    <x v="0"/>
    <x v="0"/>
    <x v="0"/>
    <x v="0"/>
    <x v="0"/>
    <x v="0"/>
    <x v="0"/>
    <x v="0"/>
    <x v="0"/>
    <x v="0"/>
    <x v="0"/>
    <x v="0"/>
    <m/>
    <m/>
    <m/>
    <m/>
    <m/>
    <m/>
    <m/>
    <m/>
    <m/>
    <m/>
    <m/>
    <x v="0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showMissing="0" updatedVersion="6" minRefreshableVersion="3" rowGrandTotals="0" itemPrintTitles="1" createdVersion="5" indent="0" outline="1" outlineData="1" chartFormat="8">
  <location ref="B22:C23" firstHeaderRow="1" firstDataRow="1" firstDataCol="1" rowPageCount="13" colPageCount="1"/>
  <pivotFields count="33">
    <pivotField axis="axisPage" multipleItemSelectionAllowed="1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multipleItemSelectionAllowed="1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numFmtId="14" showAll="0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multipleItemSelectionAllowed="1" showAll="0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multipleItemSelectionAllowed="1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multipleItemSelectionAllowed="1" showAll="0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multipleItemSelectionAllowed="1" showAll="0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multipleItemSelectionAllowed="1" showAll="0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multipleItemSelectionAllowed="1" showAll="0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multipleItemSelectionAllowed="1" showAll="0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multipleItemSelectionAllowed="1" showAll="0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multipleItemSelectionAllowed="1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multipleItemSelectionAllowed="1" showAll="0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multipleItemSelectionAllowed="1" showAll="0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numFmtId="49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1">
    <i>
      <x/>
    </i>
  </rowItems>
  <colItems count="1">
    <i/>
  </colItems>
  <pageFields count="13">
    <pageField fld="24" hier="-1"/>
    <pageField fld="0" hier="-1"/>
    <pageField fld="1" hier="-1"/>
    <pageField fld="3" hier="-1"/>
    <pageField fld="4" hier="-1"/>
    <pageField fld="5" hier="-1"/>
    <pageField fld="6" hier="-1"/>
    <pageField fld="7" hier="-1"/>
    <pageField fld="8" hier="-1"/>
    <pageField fld="9" hier="-1"/>
    <pageField fld="10" hier="-1"/>
    <pageField fld="12" hier="-1"/>
    <pageField fld="11" hier="-1"/>
  </pageFields>
  <dataFields count="1">
    <dataField name="Average of CFU/mL" fld="27" subtotal="average" baseField="0" baseItem="0"/>
  </dataFields>
  <formats count="8">
    <format dxfId="7">
      <pivotArea type="all" dataOnly="0" outline="0" fieldPosition="0"/>
    </format>
    <format dxfId="6">
      <pivotArea outline="0" collapsedLevelsAreSubtotals="1" fieldPosition="0"/>
    </format>
    <format dxfId="5">
      <pivotArea field="2" type="button" dataOnly="0" labelOnly="1" outline="0" axis="axisRow" fieldPosition="0"/>
    </format>
    <format dxfId="4">
      <pivotArea dataOnly="0" labelOnly="1" outline="0" axis="axisValues" fieldPosition="0"/>
    </format>
    <format dxfId="3">
      <pivotArea field="2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2" type="button" dataOnly="0" labelOnly="1" outline="0" axis="axisRow" fieldPosition="0"/>
    </format>
    <format dxfId="0">
      <pivotArea dataOnly="0" labelOnly="1" outline="0" axis="axisValues" fieldPosition="0"/>
    </format>
  </formats>
  <chartFormats count="1">
    <chartFormat chart="0" format="3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B1:AH2" insertRow="1" totalsRowShown="0" dataDxfId="41">
  <autoFilter ref="B1:AH2"/>
  <tableColumns count="33">
    <tableColumn id="1" name="Location ID" dataDxfId="40"/>
    <tableColumn id="27" name="Sample ID" dataDxfId="39"/>
    <tableColumn id="2" name="Date collected" dataDxfId="38"/>
    <tableColumn id="3" name="Building" dataDxfId="37"/>
    <tableColumn id="25" name="Water Loop Description" dataDxfId="36"/>
    <tableColumn id="4" name="Floor" dataDxfId="35"/>
    <tableColumn id="5" name="Room/location number" dataDxfId="34"/>
    <tableColumn id="6" name="Room/location description" dataDxfId="33"/>
    <tableColumn id="7" name="Fixture type" dataDxfId="32"/>
    <tableColumn id="8" name="Fixture description" dataDxfId="31"/>
    <tableColumn id="26" name="Sample Type" dataDxfId="30"/>
    <tableColumn id="9" name="Cold/Hot/Swab" dataDxfId="29"/>
    <tableColumn id="29" name="Pre/Post Flush" dataDxfId="28"/>
    <tableColumn id="10" name="Total Cl2" dataDxfId="27"/>
    <tableColumn id="11" name="Free Cl2" dataDxfId="26"/>
    <tableColumn id="12" name="ClO2" dataDxfId="25"/>
    <tableColumn id="13" name="Cu" dataDxfId="24"/>
    <tableColumn id="14" name="Ag" dataDxfId="23"/>
    <tableColumn id="15" name="pH" dataDxfId="22"/>
    <tableColumn id="16" name="Temp" dataDxfId="21"/>
    <tableColumn id="17" name="Time to max temp" dataDxfId="20"/>
    <tableColumn id="32" name="Other Water Parameter #1" dataDxfId="19"/>
    <tableColumn id="31" name="Other Water Parameter #2" dataDxfId="18"/>
    <tableColumn id="30" name="Other Water Parameter #3" dataDxfId="17"/>
    <tableColumn id="19" name="Pathogen Tested" dataDxfId="16"/>
    <tableColumn id="21" name="Result (Positive/Not Detected/Pending/Not Tested)" dataDxfId="15"/>
    <tableColumn id="22" name="Species/Serogroup" dataDxfId="14"/>
    <tableColumn id="23" name="CFU/mL" dataDxfId="13"/>
    <tableColumn id="33" name="Other Detection Unit #1" dataDxfId="12"/>
    <tableColumn id="36" name="Other Detection Unit #2" dataDxfId="11"/>
    <tableColumn id="35" name="Other Detection Unit #3" dataDxfId="10"/>
    <tableColumn id="24" name="Notes" dataDxfId="9"/>
    <tableColumn id="28" name="Number of Positive Samples" dataDxfId="8">
      <calculatedColumnFormula>IF(Table1[[#This Row],[Result (Positive/Not Detected/Pending/Not Tested)]]="Positive", 1,0)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6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7.xml"/><Relationship Id="rId5" Type="http://schemas.openxmlformats.org/officeDocument/2006/relationships/image" Target="../media/image7.emf"/><Relationship Id="rId10" Type="http://schemas.openxmlformats.org/officeDocument/2006/relationships/table" Target="../tables/table1.xml"/><Relationship Id="rId4" Type="http://schemas.openxmlformats.org/officeDocument/2006/relationships/control" Target="../activeX/activeX6.xml"/><Relationship Id="rId9" Type="http://schemas.openxmlformats.org/officeDocument/2006/relationships/image" Target="../media/image9.e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control" Target="../activeX/activeX13.xml"/><Relationship Id="rId3" Type="http://schemas.openxmlformats.org/officeDocument/2006/relationships/drawing" Target="../drawings/drawing5.xml"/><Relationship Id="rId7" Type="http://schemas.openxmlformats.org/officeDocument/2006/relationships/control" Target="../activeX/activeX10.xml"/><Relationship Id="rId12" Type="http://schemas.openxmlformats.org/officeDocument/2006/relationships/image" Target="../media/image13.emf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Relationship Id="rId6" Type="http://schemas.openxmlformats.org/officeDocument/2006/relationships/image" Target="../media/image10.emf"/><Relationship Id="rId11" Type="http://schemas.openxmlformats.org/officeDocument/2006/relationships/control" Target="../activeX/activeX12.xml"/><Relationship Id="rId5" Type="http://schemas.openxmlformats.org/officeDocument/2006/relationships/control" Target="../activeX/activeX9.xml"/><Relationship Id="rId10" Type="http://schemas.openxmlformats.org/officeDocument/2006/relationships/image" Target="../media/image12.emf"/><Relationship Id="rId4" Type="http://schemas.openxmlformats.org/officeDocument/2006/relationships/vmlDrawing" Target="../drawings/vmlDrawing3.vml"/><Relationship Id="rId9" Type="http://schemas.openxmlformats.org/officeDocument/2006/relationships/control" Target="../activeX/activeX11.xml"/><Relationship Id="rId14" Type="http://schemas.openxmlformats.org/officeDocument/2006/relationships/image" Target="../media/image14.e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17"/>
  <sheetViews>
    <sheetView tabSelected="1" topLeftCell="B1" workbookViewId="0">
      <selection activeCell="C10" sqref="C10"/>
    </sheetView>
  </sheetViews>
  <sheetFormatPr defaultRowHeight="15" x14ac:dyDescent="0.25"/>
  <sheetData>
    <row r="1" spans="1:24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</sheetData>
  <sheetProtection algorithmName="SHA-512" hashValue="difHtCi7oR6cWu91N/1NTO5U0ogJPkKWbCIjPf5+1M6Kx+/Yb+3Xp8l4MPBQYcIMeOeaFDSyd/K/Q/eL4GNqzg==" saltValue="ncyjmWSi0sA8kjA+0dZU8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X169"/>
  <sheetViews>
    <sheetView zoomScaleNormal="100" workbookViewId="0">
      <selection activeCell="J9" sqref="J9"/>
    </sheetView>
  </sheetViews>
  <sheetFormatPr defaultRowHeight="15" x14ac:dyDescent="0.25"/>
  <cols>
    <col min="1" max="2" width="9.140625" style="5"/>
    <col min="3" max="3" width="7.85546875" customWidth="1"/>
    <col min="4" max="4" width="3.28515625" customWidth="1"/>
    <col min="18" max="18" width="3.28515625" customWidth="1"/>
  </cols>
  <sheetData>
    <row r="1" spans="3:50" ht="15" customHeight="1" x14ac:dyDescent="0.25">
      <c r="C1" s="8"/>
      <c r="D1" s="76" t="s">
        <v>113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3:50" ht="15" customHeight="1" x14ac:dyDescent="0.25">
      <c r="C2" s="8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3:50" ht="15" customHeight="1" x14ac:dyDescent="0.25">
      <c r="C3" s="8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3:50" ht="15.75" x14ac:dyDescent="0.25">
      <c r="C4" s="9"/>
      <c r="D4" s="74"/>
      <c r="E4" s="75" t="s">
        <v>16</v>
      </c>
      <c r="F4" s="75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3:50" x14ac:dyDescent="0.25">
      <c r="C5" s="9"/>
      <c r="D5" s="7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7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3:50" x14ac:dyDescent="0.25">
      <c r="C6" s="9"/>
      <c r="D6" s="7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4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3:50" x14ac:dyDescent="0.25">
      <c r="C7" s="6"/>
      <c r="D7" s="7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3:50" x14ac:dyDescent="0.25">
      <c r="C8" s="6"/>
      <c r="D8" s="7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4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3:50" x14ac:dyDescent="0.25">
      <c r="C9" s="6"/>
      <c r="D9" s="7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3:50" ht="15.75" x14ac:dyDescent="0.25">
      <c r="C10" s="6"/>
      <c r="D10" s="74"/>
      <c r="E10" s="75" t="s">
        <v>90</v>
      </c>
      <c r="F10" s="7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3:50" x14ac:dyDescent="0.25">
      <c r="C11" s="6"/>
      <c r="D11" s="7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3:50" x14ac:dyDescent="0.25">
      <c r="C12" s="6"/>
      <c r="D12" s="7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4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3:50" x14ac:dyDescent="0.25">
      <c r="C13" s="6"/>
      <c r="D13" s="7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3:50" x14ac:dyDescent="0.25">
      <c r="C14" s="6"/>
      <c r="D14" s="7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3:50" x14ac:dyDescent="0.25">
      <c r="C15" s="6"/>
      <c r="D15" s="7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3:50" ht="15.75" x14ac:dyDescent="0.25">
      <c r="C16" s="6"/>
      <c r="D16" s="74"/>
      <c r="E16" s="75" t="s">
        <v>17</v>
      </c>
      <c r="F16" s="75"/>
      <c r="G16" s="5"/>
      <c r="H16" s="5"/>
      <c r="I16" s="5"/>
      <c r="J16" s="5"/>
      <c r="K16" s="5"/>
      <c r="L16" s="5"/>
      <c r="M16" s="5"/>
      <c r="N16" s="5"/>
      <c r="O16" s="5"/>
      <c r="P16" s="54"/>
      <c r="Q16" s="54"/>
      <c r="R16" s="5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3:50" x14ac:dyDescent="0.25">
      <c r="C17" s="6"/>
      <c r="D17" s="7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3:50" ht="14.25" customHeight="1" x14ac:dyDescent="0.25">
      <c r="C18" s="6"/>
      <c r="D18" s="74"/>
      <c r="E18" s="5"/>
      <c r="F18" s="6"/>
      <c r="G18" s="6"/>
      <c r="H18" s="6"/>
      <c r="I18" s="5"/>
      <c r="J18" s="6"/>
      <c r="K18" s="6"/>
      <c r="L18" s="6"/>
      <c r="M18" s="5"/>
      <c r="N18" s="6"/>
      <c r="O18" s="6"/>
      <c r="P18" s="6"/>
      <c r="Q18" s="5"/>
      <c r="R18" s="5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3:50" x14ac:dyDescent="0.25">
      <c r="C19" s="6"/>
      <c r="D19" s="74"/>
      <c r="E19" s="5"/>
      <c r="F19" s="6"/>
      <c r="G19" s="6"/>
      <c r="H19" s="6"/>
      <c r="I19" s="5"/>
      <c r="J19" s="6"/>
      <c r="K19" s="6"/>
      <c r="L19" s="6"/>
      <c r="M19" s="5"/>
      <c r="N19" s="6"/>
      <c r="O19" s="6"/>
      <c r="P19" s="6"/>
      <c r="Q19" s="5"/>
      <c r="R19" s="5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3:50" x14ac:dyDescent="0.25">
      <c r="C20" s="6"/>
      <c r="D20" s="7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3:50" x14ac:dyDescent="0.25">
      <c r="C21" s="6"/>
      <c r="D21" s="5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3:50" x14ac:dyDescent="0.25">
      <c r="C22" s="6"/>
      <c r="D22" s="5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3:50" ht="15.75" x14ac:dyDescent="0.25">
      <c r="C23" s="6"/>
      <c r="D23" s="74"/>
      <c r="E23" s="75" t="s">
        <v>18</v>
      </c>
      <c r="F23" s="75"/>
      <c r="G23" s="5"/>
      <c r="H23" s="5"/>
      <c r="I23" s="5"/>
      <c r="J23" s="5"/>
      <c r="K23" s="5"/>
      <c r="L23" s="5"/>
      <c r="M23" s="5"/>
      <c r="N23" s="5"/>
      <c r="O23" s="5"/>
      <c r="P23" s="54"/>
      <c r="Q23" s="54"/>
      <c r="R23" s="5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3:50" x14ac:dyDescent="0.25">
      <c r="C24" s="5"/>
      <c r="D24" s="7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3:50" x14ac:dyDescent="0.25">
      <c r="C25" s="5"/>
      <c r="D25" s="7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3:50" x14ac:dyDescent="0.25">
      <c r="C26" s="5"/>
      <c r="D26" s="7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3:50" x14ac:dyDescent="0.25">
      <c r="C27" s="5"/>
      <c r="D27" s="5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3:50" x14ac:dyDescent="0.25">
      <c r="C28" s="5"/>
      <c r="D28" s="5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3:50" x14ac:dyDescent="0.25">
      <c r="C29" s="5"/>
      <c r="D29" s="5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3:50" x14ac:dyDescent="0.25">
      <c r="C30" s="5"/>
      <c r="D30" s="5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3:50" x14ac:dyDescent="0.25">
      <c r="C31" s="5"/>
      <c r="D31" s="5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3:50" x14ac:dyDescent="0.25">
      <c r="C32" s="5"/>
      <c r="D32" s="5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3:50" ht="15.75" x14ac:dyDescent="0.25">
      <c r="C33" s="5"/>
      <c r="D33" s="74"/>
      <c r="E33" s="75" t="s">
        <v>25</v>
      </c>
      <c r="F33" s="75"/>
      <c r="G33" s="5"/>
      <c r="H33" s="5"/>
      <c r="I33" s="5"/>
      <c r="J33" s="5"/>
      <c r="K33" s="5"/>
      <c r="L33" s="5"/>
      <c r="M33" s="5"/>
      <c r="N33" s="5"/>
      <c r="O33" s="5"/>
      <c r="P33" s="54"/>
      <c r="Q33" s="54"/>
      <c r="R33" s="5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3:50" x14ac:dyDescent="0.25">
      <c r="C34" s="5"/>
      <c r="D34" s="7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3:50" x14ac:dyDescent="0.25">
      <c r="C35" s="5"/>
      <c r="D35" s="7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3:50" x14ac:dyDescent="0.25">
      <c r="C36" s="5"/>
      <c r="D36" s="7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3:50" x14ac:dyDescent="0.25">
      <c r="C37" s="5"/>
      <c r="D37" s="53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4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3:50" x14ac:dyDescent="0.25">
      <c r="C38" s="5"/>
      <c r="D38" s="53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3:50" x14ac:dyDescent="0.25">
      <c r="C39" s="5"/>
      <c r="D39" s="53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4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3:50" x14ac:dyDescent="0.25">
      <c r="C40" s="5"/>
      <c r="D40" s="5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3:50" x14ac:dyDescent="0.25">
      <c r="C41" s="5"/>
      <c r="D41" s="5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4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3:50" x14ac:dyDescent="0.25">
      <c r="C42" s="5"/>
      <c r="D42" s="5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4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3:50" x14ac:dyDescent="0.25">
      <c r="C43" s="5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3:50" x14ac:dyDescent="0.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3:50" x14ac:dyDescent="0.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3:50" x14ac:dyDescent="0.2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3:50" x14ac:dyDescent="0.2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3:50" x14ac:dyDescent="0.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spans="3:50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3:50" x14ac:dyDescent="0.2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3:50" x14ac:dyDescent="0.2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3:50" x14ac:dyDescent="0.2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  <row r="53" spans="3:50" x14ac:dyDescent="0.2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3:50" x14ac:dyDescent="0.2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</row>
    <row r="55" spans="3:50" x14ac:dyDescent="0.2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3:50" x14ac:dyDescent="0.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</row>
    <row r="57" spans="3:50" x14ac:dyDescent="0.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</row>
    <row r="58" spans="3:50" x14ac:dyDescent="0.2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</row>
    <row r="59" spans="3:50" x14ac:dyDescent="0.2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</row>
    <row r="60" spans="3:50" x14ac:dyDescent="0.2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</row>
    <row r="61" spans="3:50" x14ac:dyDescent="0.2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</row>
    <row r="62" spans="3:50" x14ac:dyDescent="0.2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</row>
    <row r="63" spans="3:50" x14ac:dyDescent="0.2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</row>
    <row r="64" spans="3:50" x14ac:dyDescent="0.2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</row>
    <row r="65" spans="3:50" x14ac:dyDescent="0.2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</row>
    <row r="66" spans="3:50" x14ac:dyDescent="0.2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</row>
    <row r="67" spans="3:50" x14ac:dyDescent="0.2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</row>
    <row r="68" spans="3:50" x14ac:dyDescent="0.2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</row>
    <row r="69" spans="3:50" x14ac:dyDescent="0.2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</row>
    <row r="70" spans="3:50" x14ac:dyDescent="0.2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</row>
    <row r="71" spans="3:50" x14ac:dyDescent="0.25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</row>
    <row r="72" spans="3:50" x14ac:dyDescent="0.25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</row>
    <row r="73" spans="3:50" x14ac:dyDescent="0.25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</row>
    <row r="74" spans="3:50" x14ac:dyDescent="0.25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</row>
    <row r="75" spans="3:50" x14ac:dyDescent="0.25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</row>
    <row r="76" spans="3:50" x14ac:dyDescent="0.25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</row>
    <row r="77" spans="3:50" x14ac:dyDescent="0.25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</row>
    <row r="78" spans="3:50" x14ac:dyDescent="0.25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</row>
    <row r="79" spans="3:50" x14ac:dyDescent="0.25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</row>
    <row r="80" spans="3:50" x14ac:dyDescent="0.25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</row>
    <row r="81" spans="3:50" x14ac:dyDescent="0.25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</row>
    <row r="82" spans="3:50" x14ac:dyDescent="0.25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</row>
    <row r="83" spans="3:50" x14ac:dyDescent="0.25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</row>
    <row r="84" spans="3:50" x14ac:dyDescent="0.25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</row>
    <row r="85" spans="3:50" x14ac:dyDescent="0.25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</row>
    <row r="86" spans="3:50" x14ac:dyDescent="0.25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</row>
    <row r="87" spans="3:50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</row>
    <row r="88" spans="3:50" x14ac:dyDescent="0.25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</row>
    <row r="89" spans="3:50" x14ac:dyDescent="0.25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</row>
    <row r="90" spans="3:50" x14ac:dyDescent="0.25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</row>
    <row r="91" spans="3:50" x14ac:dyDescent="0.25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</row>
    <row r="92" spans="3:50" x14ac:dyDescent="0.25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</row>
    <row r="93" spans="3:50" x14ac:dyDescent="0.25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</row>
    <row r="94" spans="3:50" x14ac:dyDescent="0.25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</row>
    <row r="95" spans="3:50" x14ac:dyDescent="0.25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</row>
    <row r="96" spans="3:50" x14ac:dyDescent="0.25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</row>
    <row r="97" spans="3:50" x14ac:dyDescent="0.25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</row>
    <row r="98" spans="3:50" x14ac:dyDescent="0.25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</row>
    <row r="99" spans="3:50" x14ac:dyDescent="0.25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</row>
    <row r="100" spans="3:50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</row>
    <row r="101" spans="3:50" x14ac:dyDescent="0.2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</row>
    <row r="102" spans="3:50" x14ac:dyDescent="0.25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</row>
    <row r="103" spans="3:50" x14ac:dyDescent="0.25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</row>
    <row r="104" spans="3:50" x14ac:dyDescent="0.25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</row>
    <row r="105" spans="3:50" x14ac:dyDescent="0.25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</row>
    <row r="106" spans="3:50" x14ac:dyDescent="0.25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</row>
    <row r="107" spans="3:50" x14ac:dyDescent="0.25"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</row>
    <row r="108" spans="3:50" x14ac:dyDescent="0.25"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</row>
    <row r="109" spans="3:50" x14ac:dyDescent="0.25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</row>
    <row r="110" spans="3:50" x14ac:dyDescent="0.25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</row>
    <row r="111" spans="3:50" x14ac:dyDescent="0.25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</row>
    <row r="112" spans="3:50" x14ac:dyDescent="0.25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</row>
    <row r="113" spans="3:50" x14ac:dyDescent="0.25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</row>
    <row r="114" spans="3:50" x14ac:dyDescent="0.25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</row>
    <row r="115" spans="3:50" x14ac:dyDescent="0.25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</row>
    <row r="116" spans="3:50" x14ac:dyDescent="0.25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</row>
    <row r="117" spans="3:50" x14ac:dyDescent="0.25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</row>
    <row r="118" spans="3:50" x14ac:dyDescent="0.25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</row>
    <row r="119" spans="3:50" x14ac:dyDescent="0.25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</row>
    <row r="120" spans="3:50" x14ac:dyDescent="0.25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</row>
    <row r="121" spans="3:50" x14ac:dyDescent="0.25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</row>
    <row r="122" spans="3:50" x14ac:dyDescent="0.25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</row>
    <row r="123" spans="3:50" x14ac:dyDescent="0.25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</row>
    <row r="124" spans="3:50" x14ac:dyDescent="0.25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</row>
    <row r="125" spans="3:50" x14ac:dyDescent="0.25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</row>
    <row r="126" spans="3:50" x14ac:dyDescent="0.25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</row>
    <row r="127" spans="3:50" x14ac:dyDescent="0.25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</row>
    <row r="128" spans="3:50" x14ac:dyDescent="0.25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</row>
    <row r="129" spans="3:50" x14ac:dyDescent="0.25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</row>
    <row r="130" spans="3:50" x14ac:dyDescent="0.25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</row>
    <row r="131" spans="3:50" x14ac:dyDescent="0.25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</row>
    <row r="132" spans="3:50" x14ac:dyDescent="0.25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</row>
    <row r="133" spans="3:50" x14ac:dyDescent="0.25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</row>
    <row r="134" spans="3:50" x14ac:dyDescent="0.25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</row>
    <row r="135" spans="3:50" x14ac:dyDescent="0.25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</row>
    <row r="136" spans="3:50" x14ac:dyDescent="0.25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</row>
    <row r="137" spans="3:50" x14ac:dyDescent="0.25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</row>
    <row r="138" spans="3:50" x14ac:dyDescent="0.25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</row>
    <row r="139" spans="3:50" x14ac:dyDescent="0.25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</row>
    <row r="140" spans="3:50" x14ac:dyDescent="0.25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</row>
    <row r="141" spans="3:50" x14ac:dyDescent="0.25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</row>
    <row r="142" spans="3:50" x14ac:dyDescent="0.25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</row>
    <row r="143" spans="3:50" x14ac:dyDescent="0.25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</row>
    <row r="144" spans="3:50" x14ac:dyDescent="0.25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</row>
    <row r="145" spans="3:50" x14ac:dyDescent="0.25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</row>
    <row r="146" spans="3:50" x14ac:dyDescent="0.25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</row>
    <row r="147" spans="3:50" x14ac:dyDescent="0.25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</row>
    <row r="148" spans="3:50" x14ac:dyDescent="0.25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</row>
    <row r="149" spans="3:50" x14ac:dyDescent="0.25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</row>
    <row r="150" spans="3:50" x14ac:dyDescent="0.25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</row>
    <row r="151" spans="3:50" x14ac:dyDescent="0.25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</row>
    <row r="152" spans="3:50" x14ac:dyDescent="0.25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</row>
    <row r="153" spans="3:50" x14ac:dyDescent="0.25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</row>
    <row r="154" spans="3:50" x14ac:dyDescent="0.25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</row>
    <row r="155" spans="3:50" x14ac:dyDescent="0.25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</row>
    <row r="156" spans="3:50" x14ac:dyDescent="0.25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</row>
    <row r="157" spans="3:50" x14ac:dyDescent="0.25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</row>
    <row r="158" spans="3:50" x14ac:dyDescent="0.25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</row>
    <row r="159" spans="3:50" x14ac:dyDescent="0.25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</row>
    <row r="160" spans="3:50" x14ac:dyDescent="0.25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</row>
    <row r="161" spans="3:50" x14ac:dyDescent="0.25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</row>
    <row r="162" spans="3:50" x14ac:dyDescent="0.25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</row>
    <row r="163" spans="3:50" x14ac:dyDescent="0.25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</row>
    <row r="164" spans="3:50" x14ac:dyDescent="0.25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</row>
    <row r="165" spans="3:50" x14ac:dyDescent="0.25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</row>
    <row r="166" spans="3:50" x14ac:dyDescent="0.25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</row>
    <row r="167" spans="3:50" x14ac:dyDescent="0.2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</row>
    <row r="168" spans="3:50" x14ac:dyDescent="0.2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</row>
    <row r="169" spans="3:50" x14ac:dyDescent="0.25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</row>
  </sheetData>
  <mergeCells count="11">
    <mergeCell ref="D1:R3"/>
    <mergeCell ref="D10:D15"/>
    <mergeCell ref="E10:F10"/>
    <mergeCell ref="E16:F16"/>
    <mergeCell ref="D16:D20"/>
    <mergeCell ref="D23:D26"/>
    <mergeCell ref="E23:F23"/>
    <mergeCell ref="E4:F4"/>
    <mergeCell ref="D4:D9"/>
    <mergeCell ref="E33:F33"/>
    <mergeCell ref="D33:D36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7</xdr:col>
                <xdr:colOff>476250</xdr:colOff>
                <xdr:row>25</xdr:row>
                <xdr:rowOff>19050</xdr:rowOff>
              </from>
              <to>
                <xdr:col>13</xdr:col>
                <xdr:colOff>28575</xdr:colOff>
                <xdr:row>29</xdr:row>
                <xdr:rowOff>133350</xdr:rowOff>
              </to>
            </anchor>
          </controlPr>
        </control>
      </mc:Choice>
      <mc:Fallback>
        <control shapeId="1025" r:id="rId4" name="CommandButton1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autoLine="0" r:id="rId7">
            <anchor moveWithCells="1">
              <from>
                <xdr:col>4</xdr:col>
                <xdr:colOff>247650</xdr:colOff>
                <xdr:row>17</xdr:row>
                <xdr:rowOff>152400</xdr:rowOff>
              </from>
              <to>
                <xdr:col>7</xdr:col>
                <xdr:colOff>142875</xdr:colOff>
                <xdr:row>20</xdr:row>
                <xdr:rowOff>9525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9" r:id="rId8" name="CommandButton3">
          <controlPr defaultSize="0" autoLine="0" r:id="rId9">
            <anchor moveWithCells="1">
              <from>
                <xdr:col>7</xdr:col>
                <xdr:colOff>333375</xdr:colOff>
                <xdr:row>17</xdr:row>
                <xdr:rowOff>152400</xdr:rowOff>
              </from>
              <to>
                <xdr:col>10</xdr:col>
                <xdr:colOff>228600</xdr:colOff>
                <xdr:row>20</xdr:row>
                <xdr:rowOff>9525</xdr:rowOff>
              </to>
            </anchor>
          </controlPr>
        </control>
      </mc:Choice>
      <mc:Fallback>
        <control shapeId="1029" r:id="rId8" name="CommandButton3"/>
      </mc:Fallback>
    </mc:AlternateContent>
    <mc:AlternateContent xmlns:mc="http://schemas.openxmlformats.org/markup-compatibility/2006">
      <mc:Choice Requires="x14">
        <control shapeId="1030" r:id="rId10" name="CommandButton4">
          <controlPr defaultSize="0" autoLine="0" r:id="rId11">
            <anchor moveWithCells="1">
              <from>
                <xdr:col>10</xdr:col>
                <xdr:colOff>390525</xdr:colOff>
                <xdr:row>17</xdr:row>
                <xdr:rowOff>152400</xdr:rowOff>
              </from>
              <to>
                <xdr:col>13</xdr:col>
                <xdr:colOff>285750</xdr:colOff>
                <xdr:row>20</xdr:row>
                <xdr:rowOff>9525</xdr:rowOff>
              </to>
            </anchor>
          </controlPr>
        </control>
      </mc:Choice>
      <mc:Fallback>
        <control shapeId="1030" r:id="rId10" name="CommandButton4"/>
      </mc:Fallback>
    </mc:AlternateContent>
    <mc:AlternateContent xmlns:mc="http://schemas.openxmlformats.org/markup-compatibility/2006">
      <mc:Choice Requires="x14">
        <control shapeId="1031" r:id="rId12" name="CommandButton5">
          <controlPr defaultSize="0" autoLine="0" r:id="rId13">
            <anchor moveWithCells="1">
              <from>
                <xdr:col>13</xdr:col>
                <xdr:colOff>428625</xdr:colOff>
                <xdr:row>17</xdr:row>
                <xdr:rowOff>152400</xdr:rowOff>
              </from>
              <to>
                <xdr:col>16</xdr:col>
                <xdr:colOff>323850</xdr:colOff>
                <xdr:row>20</xdr:row>
                <xdr:rowOff>9525</xdr:rowOff>
              </to>
            </anchor>
          </controlPr>
        </control>
      </mc:Choice>
      <mc:Fallback>
        <control shapeId="1031" r:id="rId12" name="CommandButton5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74"/>
  <sheetViews>
    <sheetView workbookViewId="0">
      <selection activeCell="B12" sqref="B12"/>
    </sheetView>
  </sheetViews>
  <sheetFormatPr defaultRowHeight="15" x14ac:dyDescent="0.25"/>
  <sheetData>
    <row r="1" spans="1:38" x14ac:dyDescent="0.25">
      <c r="A1" s="5"/>
      <c r="B1" s="5"/>
      <c r="C1" s="77" t="s">
        <v>18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x14ac:dyDescent="0.25">
      <c r="A2" s="5"/>
      <c r="B2" s="5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x14ac:dyDescent="0.25">
      <c r="A3" s="5"/>
      <c r="B3" s="5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x14ac:dyDescent="0.25">
      <c r="A4" s="5"/>
      <c r="B4" s="5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x14ac:dyDescent="0.25">
      <c r="A5" s="5"/>
      <c r="B5" s="5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x14ac:dyDescent="0.25">
      <c r="A6" s="5"/>
      <c r="B6" s="5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5">
      <c r="A7" s="5"/>
      <c r="B7" s="5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x14ac:dyDescent="0.25">
      <c r="A8" s="5"/>
      <c r="B8" s="5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x14ac:dyDescent="0.25">
      <c r="A9" s="5"/>
      <c r="B9" s="5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x14ac:dyDescent="0.25">
      <c r="A10" s="5"/>
      <c r="B10" s="5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x14ac:dyDescent="0.25">
      <c r="A11" s="5"/>
      <c r="B11" s="5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x14ac:dyDescent="0.25">
      <c r="A12" s="5"/>
      <c r="B12" s="5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x14ac:dyDescent="0.25">
      <c r="A13" s="5"/>
      <c r="B13" s="5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x14ac:dyDescent="0.25">
      <c r="A14" s="5"/>
      <c r="B14" s="5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x14ac:dyDescent="0.25">
      <c r="A15" s="5"/>
      <c r="B15" s="5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x14ac:dyDescent="0.25">
      <c r="A16" s="5"/>
      <c r="B16" s="5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x14ac:dyDescent="0.25">
      <c r="A17" s="5"/>
      <c r="B17" s="5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x14ac:dyDescent="0.25">
      <c r="A18" s="5"/>
      <c r="B18" s="26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x14ac:dyDescent="0.25">
      <c r="A19" s="5"/>
      <c r="B19" s="26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x14ac:dyDescent="0.25">
      <c r="A20" s="5"/>
      <c r="B20" s="5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x14ac:dyDescent="0.25">
      <c r="A21" s="5"/>
      <c r="B21" s="5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x14ac:dyDescent="0.25">
      <c r="A22" s="5"/>
      <c r="B22" s="5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x14ac:dyDescent="0.25">
      <c r="A23" s="5"/>
      <c r="B23" s="5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x14ac:dyDescent="0.25">
      <c r="A24" s="5"/>
      <c r="B24" s="5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x14ac:dyDescent="0.25">
      <c r="A25" s="5"/>
      <c r="B25" s="5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x14ac:dyDescent="0.25">
      <c r="A26" s="5"/>
      <c r="B26" s="5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x14ac:dyDescent="0.25">
      <c r="A27" s="5"/>
      <c r="B27" s="5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x14ac:dyDescent="0.25">
      <c r="A28" s="5"/>
      <c r="B28" s="5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x14ac:dyDescent="0.25">
      <c r="A29" s="5"/>
      <c r="B29" s="5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x14ac:dyDescent="0.25">
      <c r="A30" s="5"/>
      <c r="B30" s="5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x14ac:dyDescent="0.25">
      <c r="A31" s="5"/>
      <c r="B31" s="5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x14ac:dyDescent="0.25">
      <c r="A32" s="5"/>
      <c r="B32" s="5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</row>
    <row r="50" spans="1:38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</row>
    <row r="51" spans="1:38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</row>
    <row r="52" spans="1:38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</row>
    <row r="53" spans="1:38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</row>
    <row r="54" spans="1:38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</row>
    <row r="55" spans="1:38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</row>
    <row r="56" spans="1:38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</row>
    <row r="57" spans="1:38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1:38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  <row r="59" spans="1:38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  <row r="60" spans="1:38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</row>
    <row r="61" spans="1:38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</row>
    <row r="62" spans="1:38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</row>
    <row r="63" spans="1:38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</row>
    <row r="64" spans="1:38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</row>
    <row r="65" spans="1:38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</row>
    <row r="66" spans="1:38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</row>
    <row r="67" spans="1:38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</row>
    <row r="68" spans="1:38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</row>
    <row r="69" spans="1:38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</row>
    <row r="70" spans="1:38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</row>
    <row r="71" spans="1:38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</row>
    <row r="72" spans="1:38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</row>
    <row r="73" spans="1:38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</row>
    <row r="74" spans="1:38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</row>
  </sheetData>
  <mergeCells count="2">
    <mergeCell ref="C1:Q3"/>
    <mergeCell ref="C4:Q3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48"/>
  <sheetViews>
    <sheetView workbookViewId="0"/>
  </sheetViews>
  <sheetFormatPr defaultRowHeight="15" x14ac:dyDescent="0.25"/>
  <cols>
    <col min="1" max="1" width="9.140625" style="17"/>
    <col min="2" max="2" width="5.7109375" style="17" customWidth="1"/>
    <col min="3" max="3" width="3.7109375" style="17" customWidth="1"/>
    <col min="4" max="4" width="28.140625" style="17" customWidth="1"/>
    <col min="5" max="5" width="82.5703125" style="17" customWidth="1"/>
    <col min="6" max="6" width="41" style="17" customWidth="1"/>
    <col min="7" max="16384" width="9.140625" style="17"/>
  </cols>
  <sheetData>
    <row r="1" spans="1:30" x14ac:dyDescent="0.25">
      <c r="A1" s="26"/>
      <c r="B1" s="26"/>
      <c r="C1" s="26"/>
      <c r="D1" s="76" t="s">
        <v>89</v>
      </c>
      <c r="E1" s="76"/>
      <c r="F1" s="76"/>
      <c r="G1" s="26"/>
      <c r="H1" s="26"/>
      <c r="I1" s="26"/>
      <c r="J1" s="26"/>
    </row>
    <row r="2" spans="1:30" ht="13.5" customHeight="1" x14ac:dyDescent="0.25">
      <c r="A2" s="26"/>
      <c r="B2" s="26"/>
      <c r="C2" s="26"/>
      <c r="D2" s="76"/>
      <c r="E2" s="76"/>
      <c r="F2" s="76"/>
      <c r="G2" s="26"/>
      <c r="H2" s="26"/>
      <c r="I2" s="26"/>
      <c r="J2" s="26"/>
    </row>
    <row r="3" spans="1:30" x14ac:dyDescent="0.25">
      <c r="A3" s="26"/>
      <c r="B3" s="26"/>
      <c r="C3" s="26"/>
      <c r="D3" s="83"/>
      <c r="E3" s="83"/>
      <c r="F3" s="83"/>
      <c r="G3" s="26"/>
      <c r="H3" s="26"/>
      <c r="I3" s="26"/>
      <c r="J3" s="26"/>
    </row>
    <row r="4" spans="1:30" ht="18" x14ac:dyDescent="0.25">
      <c r="A4" s="79"/>
      <c r="B4" s="27"/>
      <c r="C4" s="27"/>
      <c r="D4" s="32" t="s">
        <v>29</v>
      </c>
      <c r="E4" s="32" t="s">
        <v>30</v>
      </c>
      <c r="F4" s="32" t="s">
        <v>53</v>
      </c>
      <c r="G4" s="26"/>
      <c r="H4" s="26"/>
      <c r="I4" s="26"/>
      <c r="J4" s="26"/>
    </row>
    <row r="5" spans="1:30" x14ac:dyDescent="0.25">
      <c r="A5" s="79"/>
      <c r="B5" s="27"/>
      <c r="C5" s="27"/>
      <c r="D5" s="37" t="s">
        <v>88</v>
      </c>
      <c r="E5" s="33" t="s">
        <v>77</v>
      </c>
      <c r="F5" s="36" t="s">
        <v>62</v>
      </c>
      <c r="G5" s="28"/>
      <c r="H5" s="28"/>
      <c r="I5" s="28"/>
      <c r="J5" s="28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x14ac:dyDescent="0.25">
      <c r="A6" s="79"/>
      <c r="B6" s="27"/>
      <c r="C6" s="27"/>
      <c r="D6" s="37" t="s">
        <v>28</v>
      </c>
      <c r="E6" s="33" t="s">
        <v>47</v>
      </c>
      <c r="F6" s="36" t="s">
        <v>63</v>
      </c>
      <c r="G6" s="28"/>
      <c r="H6" s="28"/>
      <c r="I6" s="28"/>
      <c r="J6" s="28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x14ac:dyDescent="0.25">
      <c r="A7" s="79"/>
      <c r="B7" s="27"/>
      <c r="C7" s="27"/>
      <c r="D7" s="38" t="s">
        <v>0</v>
      </c>
      <c r="E7" s="34" t="s">
        <v>32</v>
      </c>
      <c r="F7" s="40">
        <v>42736</v>
      </c>
      <c r="G7" s="29"/>
      <c r="H7" s="29"/>
      <c r="I7" s="29"/>
      <c r="J7" s="2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0" x14ac:dyDescent="0.25">
      <c r="A8" s="79"/>
      <c r="B8" s="27"/>
      <c r="C8" s="27"/>
      <c r="D8" s="37" t="s">
        <v>1</v>
      </c>
      <c r="E8" s="33" t="s">
        <v>33</v>
      </c>
      <c r="F8" s="36" t="s">
        <v>64</v>
      </c>
      <c r="G8" s="28"/>
      <c r="H8" s="28"/>
      <c r="I8" s="28"/>
      <c r="J8" s="28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x14ac:dyDescent="0.25">
      <c r="A9" s="79"/>
      <c r="B9" s="27"/>
      <c r="C9" s="27"/>
      <c r="D9" s="37" t="s">
        <v>26</v>
      </c>
      <c r="E9" s="33" t="s">
        <v>34</v>
      </c>
      <c r="F9" s="36" t="s">
        <v>65</v>
      </c>
      <c r="G9" s="28"/>
      <c r="H9" s="28"/>
      <c r="I9" s="28"/>
      <c r="J9" s="28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x14ac:dyDescent="0.25">
      <c r="A10" s="79"/>
      <c r="B10" s="27"/>
      <c r="C10" s="27"/>
      <c r="D10" s="37" t="s">
        <v>2</v>
      </c>
      <c r="E10" s="33" t="s">
        <v>35</v>
      </c>
      <c r="F10" s="36" t="s">
        <v>66</v>
      </c>
      <c r="G10" s="28"/>
      <c r="H10" s="28"/>
      <c r="I10" s="28"/>
      <c r="J10" s="28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x14ac:dyDescent="0.25">
      <c r="A11" s="79"/>
      <c r="B11" s="27"/>
      <c r="C11" s="27"/>
      <c r="D11" s="37" t="s">
        <v>12</v>
      </c>
      <c r="E11" s="33" t="s">
        <v>37</v>
      </c>
      <c r="F11" s="36" t="s">
        <v>67</v>
      </c>
      <c r="G11" s="28"/>
      <c r="H11" s="28"/>
      <c r="I11" s="28"/>
      <c r="J11" s="28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x14ac:dyDescent="0.25">
      <c r="A12" s="79"/>
      <c r="B12" s="27"/>
      <c r="C12" s="27"/>
      <c r="D12" s="37" t="s">
        <v>13</v>
      </c>
      <c r="E12" s="33" t="s">
        <v>36</v>
      </c>
      <c r="F12" s="36" t="s">
        <v>68</v>
      </c>
      <c r="G12" s="28"/>
      <c r="H12" s="28"/>
      <c r="I12" s="28"/>
      <c r="J12" s="28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x14ac:dyDescent="0.25">
      <c r="A13" s="79"/>
      <c r="B13" s="27"/>
      <c r="C13" s="27"/>
      <c r="D13" s="37" t="s">
        <v>3</v>
      </c>
      <c r="E13" s="33" t="s">
        <v>38</v>
      </c>
      <c r="F13" s="36" t="s">
        <v>84</v>
      </c>
      <c r="G13" s="28"/>
      <c r="H13" s="28"/>
      <c r="I13" s="28"/>
      <c r="J13" s="28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x14ac:dyDescent="0.25">
      <c r="A14" s="79"/>
      <c r="B14" s="27"/>
      <c r="C14" s="27"/>
      <c r="D14" s="37" t="s">
        <v>4</v>
      </c>
      <c r="E14" s="33" t="s">
        <v>39</v>
      </c>
      <c r="F14" s="36" t="s">
        <v>83</v>
      </c>
      <c r="G14" s="28"/>
      <c r="H14" s="28"/>
      <c r="I14" s="28"/>
      <c r="J14" s="28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x14ac:dyDescent="0.25">
      <c r="A15" s="79"/>
      <c r="B15" s="27"/>
      <c r="C15" s="27"/>
      <c r="D15" s="37" t="s">
        <v>8</v>
      </c>
      <c r="E15" s="33" t="s">
        <v>52</v>
      </c>
      <c r="F15" s="36" t="s">
        <v>82</v>
      </c>
      <c r="G15" s="28"/>
      <c r="H15" s="28"/>
      <c r="I15" s="28"/>
      <c r="J15" s="28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x14ac:dyDescent="0.25">
      <c r="A16" s="79"/>
      <c r="B16" s="27"/>
      <c r="C16" s="27"/>
      <c r="D16" s="37" t="s">
        <v>31</v>
      </c>
      <c r="E16" s="33" t="s">
        <v>40</v>
      </c>
      <c r="F16" s="36" t="s">
        <v>31</v>
      </c>
      <c r="G16" s="30"/>
      <c r="H16" s="30"/>
      <c r="I16" s="30"/>
      <c r="J16" s="30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x14ac:dyDescent="0.25">
      <c r="A17" s="79"/>
      <c r="B17" s="27"/>
      <c r="C17" s="27"/>
      <c r="D17" s="37" t="s">
        <v>110</v>
      </c>
      <c r="E17" s="33" t="s">
        <v>48</v>
      </c>
      <c r="F17" s="36" t="s">
        <v>81</v>
      </c>
      <c r="G17" s="30"/>
      <c r="H17" s="30"/>
      <c r="I17" s="30"/>
      <c r="J17" s="30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ht="16.5" x14ac:dyDescent="0.3">
      <c r="A18" s="79"/>
      <c r="B18" s="27"/>
      <c r="C18" s="27"/>
      <c r="D18" s="39" t="s">
        <v>78</v>
      </c>
      <c r="E18" s="35" t="s">
        <v>42</v>
      </c>
      <c r="F18" s="41" t="s">
        <v>75</v>
      </c>
      <c r="G18" s="30"/>
      <c r="H18" s="30"/>
      <c r="I18" s="30"/>
      <c r="J18" s="30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ht="16.5" x14ac:dyDescent="0.3">
      <c r="A19" s="79"/>
      <c r="B19" s="27"/>
      <c r="C19" s="27"/>
      <c r="D19" s="39" t="s">
        <v>79</v>
      </c>
      <c r="E19" s="35" t="s">
        <v>41</v>
      </c>
      <c r="F19" s="41" t="s">
        <v>74</v>
      </c>
      <c r="G19" s="30"/>
      <c r="H19" s="30"/>
      <c r="I19" s="30"/>
      <c r="J19" s="30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ht="16.5" x14ac:dyDescent="0.3">
      <c r="A20" s="79"/>
      <c r="B20" s="27"/>
      <c r="C20" s="27"/>
      <c r="D20" s="39" t="s">
        <v>80</v>
      </c>
      <c r="E20" s="35" t="s">
        <v>49</v>
      </c>
      <c r="F20" s="41" t="s">
        <v>73</v>
      </c>
      <c r="G20" s="30"/>
      <c r="H20" s="30"/>
      <c r="I20" s="30"/>
      <c r="J20" s="30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x14ac:dyDescent="0.25">
      <c r="A21" s="79"/>
      <c r="B21" s="27"/>
      <c r="C21" s="27"/>
      <c r="D21" s="39" t="s">
        <v>10</v>
      </c>
      <c r="E21" s="35" t="s">
        <v>50</v>
      </c>
      <c r="F21" s="41">
        <v>0.4</v>
      </c>
      <c r="G21" s="30"/>
      <c r="H21" s="30"/>
      <c r="I21" s="30"/>
      <c r="J21" s="30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x14ac:dyDescent="0.25">
      <c r="A22" s="79"/>
      <c r="B22" s="27"/>
      <c r="C22" s="27"/>
      <c r="D22" s="39" t="s">
        <v>11</v>
      </c>
      <c r="E22" s="35" t="s">
        <v>51</v>
      </c>
      <c r="F22" s="41">
        <v>0.5</v>
      </c>
      <c r="G22" s="30"/>
      <c r="H22" s="30"/>
      <c r="I22" s="30"/>
      <c r="J22" s="30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x14ac:dyDescent="0.25">
      <c r="A23" s="79"/>
      <c r="B23" s="27"/>
      <c r="C23" s="27"/>
      <c r="D23" s="39" t="s">
        <v>5</v>
      </c>
      <c r="E23" s="35" t="s">
        <v>43</v>
      </c>
      <c r="F23" s="41">
        <v>7.65</v>
      </c>
      <c r="G23" s="30"/>
      <c r="H23" s="30"/>
      <c r="I23" s="30"/>
      <c r="J23" s="30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x14ac:dyDescent="0.25">
      <c r="A24" s="79"/>
      <c r="B24" s="57"/>
      <c r="C24" s="57"/>
      <c r="D24" s="39" t="s">
        <v>54</v>
      </c>
      <c r="E24" s="35" t="s">
        <v>55</v>
      </c>
      <c r="F24" s="42" t="s">
        <v>72</v>
      </c>
      <c r="G24" s="30"/>
      <c r="H24" s="30"/>
      <c r="I24" s="30"/>
      <c r="J24" s="30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x14ac:dyDescent="0.25">
      <c r="A25" s="79"/>
      <c r="B25" s="57"/>
      <c r="C25" s="57"/>
      <c r="D25" s="39" t="s">
        <v>56</v>
      </c>
      <c r="E25" s="35" t="s">
        <v>44</v>
      </c>
      <c r="F25" s="43" t="s">
        <v>71</v>
      </c>
      <c r="G25" s="30"/>
      <c r="H25" s="30"/>
      <c r="I25" s="30"/>
      <c r="J25" s="30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x14ac:dyDescent="0.25">
      <c r="A26" s="79"/>
      <c r="B26" s="57"/>
      <c r="C26" s="57"/>
      <c r="D26" s="39" t="s">
        <v>91</v>
      </c>
      <c r="E26" s="35" t="s">
        <v>94</v>
      </c>
      <c r="F26" s="43" t="s">
        <v>95</v>
      </c>
      <c r="G26" s="30"/>
      <c r="H26" s="30"/>
      <c r="I26" s="30"/>
      <c r="J26" s="30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x14ac:dyDescent="0.25">
      <c r="A27" s="79"/>
      <c r="B27" s="57"/>
      <c r="C27" s="57"/>
      <c r="D27" s="39" t="s">
        <v>92</v>
      </c>
      <c r="E27" s="35" t="s">
        <v>94</v>
      </c>
      <c r="F27" s="43" t="s">
        <v>95</v>
      </c>
      <c r="G27" s="30"/>
      <c r="H27" s="30"/>
      <c r="I27" s="30"/>
      <c r="J27" s="30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x14ac:dyDescent="0.25">
      <c r="A28" s="79"/>
      <c r="B28" s="57"/>
      <c r="C28" s="57"/>
      <c r="D28" s="39" t="s">
        <v>93</v>
      </c>
      <c r="E28" s="35" t="s">
        <v>94</v>
      </c>
      <c r="F28" s="43" t="s">
        <v>95</v>
      </c>
      <c r="G28" s="30"/>
      <c r="H28" s="30"/>
      <c r="I28" s="30"/>
      <c r="J28" s="30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x14ac:dyDescent="0.25">
      <c r="A29" s="79"/>
      <c r="B29" s="27"/>
      <c r="C29" s="27"/>
      <c r="D29" s="37" t="s">
        <v>98</v>
      </c>
      <c r="E29" s="33" t="s">
        <v>106</v>
      </c>
      <c r="F29" s="36" t="s">
        <v>107</v>
      </c>
      <c r="G29" s="28"/>
      <c r="H29" s="28"/>
      <c r="I29" s="28"/>
      <c r="J29" s="28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x14ac:dyDescent="0.25">
      <c r="A30" s="79"/>
      <c r="B30" s="27"/>
      <c r="C30" s="27"/>
      <c r="D30" s="37" t="s">
        <v>103</v>
      </c>
      <c r="E30" s="33" t="s">
        <v>105</v>
      </c>
      <c r="F30" s="36" t="s">
        <v>87</v>
      </c>
      <c r="G30" s="28"/>
      <c r="H30" s="28"/>
      <c r="I30" s="28"/>
      <c r="J30" s="28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x14ac:dyDescent="0.25">
      <c r="A31" s="79"/>
      <c r="B31" s="27"/>
      <c r="C31" s="27"/>
      <c r="D31" s="37" t="s">
        <v>96</v>
      </c>
      <c r="E31" s="36" t="s">
        <v>104</v>
      </c>
      <c r="F31" s="44" t="s">
        <v>69</v>
      </c>
      <c r="G31" s="28"/>
      <c r="H31" s="28"/>
      <c r="I31" s="28"/>
      <c r="J31" s="28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 x14ac:dyDescent="0.25">
      <c r="A32" s="79"/>
      <c r="B32" s="27"/>
      <c r="C32" s="27"/>
      <c r="D32" s="37" t="s">
        <v>99</v>
      </c>
      <c r="E32" s="33" t="s">
        <v>45</v>
      </c>
      <c r="F32" s="36" t="s">
        <v>76</v>
      </c>
      <c r="G32" s="28"/>
      <c r="H32" s="28"/>
      <c r="I32" s="28"/>
      <c r="J32" s="28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ht="16.5" customHeight="1" x14ac:dyDescent="0.25">
      <c r="A33" s="79"/>
      <c r="B33" s="27"/>
      <c r="C33" s="27"/>
      <c r="D33" s="37" t="s">
        <v>100</v>
      </c>
      <c r="E33" s="33" t="s">
        <v>108</v>
      </c>
      <c r="F33" s="36" t="s">
        <v>95</v>
      </c>
      <c r="G33" s="31"/>
      <c r="H33" s="31"/>
      <c r="I33" s="31"/>
      <c r="J33" s="31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x14ac:dyDescent="0.25">
      <c r="A34" s="79"/>
      <c r="B34" s="27"/>
      <c r="C34" s="27"/>
      <c r="D34" s="37" t="s">
        <v>101</v>
      </c>
      <c r="E34" s="33" t="s">
        <v>108</v>
      </c>
      <c r="F34" s="36" t="s">
        <v>95</v>
      </c>
      <c r="G34" s="28"/>
      <c r="H34" s="28"/>
      <c r="I34" s="28"/>
      <c r="J34" s="28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x14ac:dyDescent="0.25">
      <c r="A35" s="79"/>
      <c r="B35" s="57"/>
      <c r="C35" s="57"/>
      <c r="D35" s="37" t="s">
        <v>102</v>
      </c>
      <c r="E35" s="33" t="s">
        <v>108</v>
      </c>
      <c r="F35" s="36" t="s">
        <v>95</v>
      </c>
      <c r="G35" s="28"/>
      <c r="H35" s="28"/>
      <c r="I35" s="28"/>
      <c r="J35" s="28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 x14ac:dyDescent="0.25">
      <c r="A36" s="79"/>
      <c r="B36" s="57"/>
      <c r="C36" s="57"/>
      <c r="D36" s="37" t="s">
        <v>9</v>
      </c>
      <c r="E36" s="33" t="s">
        <v>46</v>
      </c>
      <c r="F36" s="36" t="s">
        <v>70</v>
      </c>
      <c r="G36" s="28"/>
      <c r="H36" s="28"/>
      <c r="I36" s="28"/>
      <c r="J36" s="28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x14ac:dyDescent="0.25">
      <c r="A37" s="79"/>
      <c r="B37" s="57"/>
      <c r="C37" s="57"/>
      <c r="D37" s="80" t="s">
        <v>85</v>
      </c>
      <c r="E37" s="81"/>
      <c r="F37" s="82"/>
      <c r="G37" s="28"/>
      <c r="H37" s="28"/>
      <c r="I37" s="28"/>
      <c r="J37" s="28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x14ac:dyDescent="0.25">
      <c r="A38" s="79"/>
      <c r="B38" s="27"/>
      <c r="C38" s="27"/>
      <c r="D38" s="26"/>
      <c r="E38" s="26"/>
      <c r="F38" s="26"/>
      <c r="G38" s="28"/>
      <c r="H38" s="28"/>
      <c r="I38" s="28"/>
      <c r="J38" s="28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x14ac:dyDescent="0.25">
      <c r="A39" s="79"/>
      <c r="B39" s="27"/>
      <c r="C39" s="27"/>
      <c r="D39" s="26"/>
      <c r="E39" s="26"/>
      <c r="F39" s="26"/>
      <c r="G39" s="28"/>
      <c r="H39" s="28"/>
      <c r="I39" s="28"/>
      <c r="J39" s="28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x14ac:dyDescent="0.25">
      <c r="A40" s="79"/>
      <c r="B40" s="27"/>
      <c r="C40" s="27"/>
      <c r="D40" s="26"/>
      <c r="E40" s="26"/>
      <c r="F40" s="26"/>
      <c r="G40" s="26"/>
      <c r="H40" s="26"/>
      <c r="I40" s="26"/>
      <c r="J40" s="26"/>
    </row>
    <row r="41" spans="1:30" x14ac:dyDescent="0.25">
      <c r="A41" s="79"/>
      <c r="B41" s="27"/>
      <c r="C41" s="27"/>
      <c r="D41" s="26"/>
      <c r="E41" s="26"/>
      <c r="F41" s="26"/>
      <c r="G41" s="26"/>
      <c r="H41" s="26"/>
      <c r="I41" s="26"/>
      <c r="J41" s="26"/>
    </row>
    <row r="42" spans="1:30" x14ac:dyDescent="0.25">
      <c r="A42" s="79"/>
      <c r="B42" s="27"/>
      <c r="C42" s="27"/>
      <c r="D42" s="26"/>
      <c r="E42" s="26"/>
      <c r="F42" s="26"/>
      <c r="G42" s="26"/>
      <c r="H42" s="26"/>
      <c r="I42" s="26"/>
      <c r="J42" s="26"/>
    </row>
    <row r="43" spans="1:30" x14ac:dyDescent="0.25">
      <c r="A43" s="79"/>
      <c r="B43" s="27"/>
      <c r="C43" s="27"/>
      <c r="D43" s="26"/>
      <c r="E43" s="26"/>
      <c r="F43" s="26"/>
      <c r="G43" s="26"/>
      <c r="H43" s="26"/>
      <c r="I43" s="26"/>
      <c r="J43" s="26"/>
    </row>
    <row r="44" spans="1:30" x14ac:dyDescent="0.25">
      <c r="A44" s="79"/>
      <c r="B44" s="27"/>
      <c r="C44" s="27"/>
      <c r="D44" s="26"/>
      <c r="E44" s="26"/>
      <c r="F44" s="26"/>
      <c r="G44" s="26"/>
      <c r="H44" s="26"/>
      <c r="I44" s="26"/>
      <c r="J44" s="26"/>
    </row>
    <row r="45" spans="1:30" x14ac:dyDescent="0.25">
      <c r="A45" s="79"/>
      <c r="B45" s="27"/>
      <c r="C45" s="27"/>
      <c r="D45" s="26"/>
      <c r="E45" s="26"/>
      <c r="F45" s="26"/>
      <c r="G45" s="26"/>
      <c r="H45" s="26"/>
      <c r="I45" s="26"/>
      <c r="J45" s="26"/>
    </row>
    <row r="46" spans="1:30" x14ac:dyDescent="0.25">
      <c r="A46" s="79"/>
      <c r="B46" s="27"/>
      <c r="C46" s="27"/>
      <c r="D46" s="26"/>
      <c r="E46" s="26"/>
      <c r="F46" s="26"/>
      <c r="G46" s="26"/>
      <c r="H46" s="26"/>
      <c r="I46" s="26"/>
      <c r="J46" s="26"/>
    </row>
    <row r="47" spans="1:30" x14ac:dyDescent="0.25">
      <c r="A47" s="79"/>
      <c r="B47" s="27"/>
      <c r="C47" s="27"/>
      <c r="G47" s="26"/>
      <c r="H47" s="26"/>
      <c r="I47" s="26"/>
      <c r="J47" s="26"/>
    </row>
    <row r="48" spans="1:30" x14ac:dyDescent="0.25">
      <c r="A48" s="79"/>
      <c r="B48" s="27"/>
      <c r="C48" s="27"/>
      <c r="G48" s="26"/>
      <c r="H48" s="26"/>
      <c r="I48" s="26"/>
      <c r="J48" s="26"/>
    </row>
  </sheetData>
  <mergeCells count="3">
    <mergeCell ref="A4:A48"/>
    <mergeCell ref="D37:F37"/>
    <mergeCell ref="D1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H2"/>
  <sheetViews>
    <sheetView zoomScaleNormal="100" workbookViewId="0">
      <pane xSplit="1" topLeftCell="B1" activePane="topRight" state="frozen"/>
      <selection pane="topRight" activeCell="E20" sqref="E20"/>
    </sheetView>
  </sheetViews>
  <sheetFormatPr defaultRowHeight="15" x14ac:dyDescent="0.25"/>
  <cols>
    <col min="1" max="1" width="24.42578125" style="5" customWidth="1"/>
    <col min="2" max="2" width="15" style="46" customWidth="1"/>
    <col min="3" max="3" width="14.28515625" style="2" customWidth="1"/>
    <col min="4" max="4" width="18.28515625" style="3" customWidth="1"/>
    <col min="5" max="5" width="12.85546875" style="4" customWidth="1"/>
    <col min="6" max="6" width="28.28515625" style="4" customWidth="1"/>
    <col min="7" max="7" width="8.140625" style="2" customWidth="1"/>
    <col min="8" max="8" width="26.5703125" style="4" customWidth="1"/>
    <col min="9" max="9" width="29.42578125" style="4" customWidth="1"/>
    <col min="10" max="10" width="20.5703125" style="4" bestFit="1" customWidth="1"/>
    <col min="11" max="12" width="23.42578125" style="4" customWidth="1"/>
    <col min="13" max="14" width="18.42578125" style="4" customWidth="1"/>
    <col min="15" max="15" width="11.5703125" style="24" customWidth="1"/>
    <col min="16" max="16" width="12.7109375" style="24" customWidth="1"/>
    <col min="17" max="17" width="9" style="24" customWidth="1"/>
    <col min="18" max="19" width="7.28515625" style="24" bestFit="1" customWidth="1"/>
    <col min="20" max="20" width="6.140625" style="56" bestFit="1" customWidth="1"/>
    <col min="21" max="21" width="8.42578125" style="13" bestFit="1" customWidth="1"/>
    <col min="22" max="25" width="20.5703125" style="13" customWidth="1"/>
    <col min="26" max="26" width="21" style="4" customWidth="1"/>
    <col min="27" max="27" width="55" style="4" customWidth="1"/>
    <col min="28" max="28" width="24.7109375" style="23" customWidth="1"/>
    <col min="29" max="32" width="13.5703125" style="22" customWidth="1"/>
    <col min="33" max="33" width="8.5703125" style="4" bestFit="1" customWidth="1"/>
    <col min="34" max="34" width="22.28515625" style="21" hidden="1" customWidth="1"/>
    <col min="35" max="16384" width="9.140625" style="4"/>
  </cols>
  <sheetData>
    <row r="1" spans="2:34" ht="18.75" x14ac:dyDescent="0.35">
      <c r="B1" s="47" t="s">
        <v>88</v>
      </c>
      <c r="C1" s="48" t="s">
        <v>28</v>
      </c>
      <c r="D1" s="49" t="s">
        <v>0</v>
      </c>
      <c r="E1" s="48" t="s">
        <v>1</v>
      </c>
      <c r="F1" s="48" t="s">
        <v>26</v>
      </c>
      <c r="G1" s="48" t="s">
        <v>2</v>
      </c>
      <c r="H1" s="48" t="s">
        <v>12</v>
      </c>
      <c r="I1" s="48" t="s">
        <v>13</v>
      </c>
      <c r="J1" s="48" t="s">
        <v>3</v>
      </c>
      <c r="K1" s="48" t="s">
        <v>4</v>
      </c>
      <c r="L1" s="48" t="s">
        <v>109</v>
      </c>
      <c r="M1" s="48" t="s">
        <v>31</v>
      </c>
      <c r="N1" s="48" t="s">
        <v>110</v>
      </c>
      <c r="O1" s="50" t="s">
        <v>19</v>
      </c>
      <c r="P1" s="50" t="s">
        <v>20</v>
      </c>
      <c r="Q1" s="50" t="s">
        <v>21</v>
      </c>
      <c r="R1" s="50" t="s">
        <v>10</v>
      </c>
      <c r="S1" s="50" t="s">
        <v>11</v>
      </c>
      <c r="T1" s="55" t="s">
        <v>5</v>
      </c>
      <c r="U1" s="51" t="s">
        <v>6</v>
      </c>
      <c r="V1" s="51" t="s">
        <v>7</v>
      </c>
      <c r="W1" s="1" t="s">
        <v>91</v>
      </c>
      <c r="X1" s="1" t="s">
        <v>92</v>
      </c>
      <c r="Y1" s="1" t="s">
        <v>93</v>
      </c>
      <c r="Z1" s="48" t="s">
        <v>98</v>
      </c>
      <c r="AA1" s="48" t="s">
        <v>97</v>
      </c>
      <c r="AB1" s="51" t="s">
        <v>96</v>
      </c>
      <c r="AC1" s="50" t="s">
        <v>99</v>
      </c>
      <c r="AD1" s="50" t="s">
        <v>100</v>
      </c>
      <c r="AE1" s="50" t="s">
        <v>101</v>
      </c>
      <c r="AF1" s="50" t="s">
        <v>102</v>
      </c>
      <c r="AG1" s="48" t="s">
        <v>9</v>
      </c>
      <c r="AH1" s="21" t="s">
        <v>27</v>
      </c>
    </row>
    <row r="2" spans="2:34" ht="17.25" customHeight="1" x14ac:dyDescent="0.25">
      <c r="B2" s="59"/>
      <c r="C2" s="60"/>
      <c r="D2" s="61"/>
      <c r="E2" s="60"/>
      <c r="F2" s="60"/>
      <c r="G2" s="60"/>
      <c r="H2" s="60"/>
      <c r="I2" s="60"/>
      <c r="J2" s="62"/>
      <c r="K2" s="60"/>
      <c r="L2" s="58"/>
      <c r="M2" s="60"/>
      <c r="N2" s="58"/>
      <c r="O2" s="63"/>
      <c r="P2" s="63"/>
      <c r="Q2" s="63"/>
      <c r="R2" s="63"/>
      <c r="S2" s="63"/>
      <c r="T2" s="64"/>
      <c r="U2" s="65"/>
      <c r="V2" s="65"/>
      <c r="W2" s="65"/>
      <c r="X2" s="65"/>
      <c r="Y2" s="65"/>
      <c r="Z2" s="60"/>
      <c r="AA2" s="60"/>
      <c r="AB2" s="65"/>
      <c r="AC2" s="63"/>
      <c r="AD2" s="50"/>
      <c r="AE2" s="50"/>
      <c r="AF2" s="50"/>
      <c r="AG2" s="60"/>
      <c r="AH2" s="66"/>
    </row>
  </sheetData>
  <dataConsolidate/>
  <conditionalFormatting sqref="B2:AG2">
    <cfRule type="expression" dxfId="42" priority="5">
      <formula>$AA2="Positive"</formula>
    </cfRule>
  </conditionalFormatting>
  <dataValidations count="1">
    <dataValidation type="custom" allowBlank="1" showInputMessage="1" showErrorMessage="1" errorTitle="Invalid Entry" error="Invalid Entry for L. cfu/mL: Please enter a number or, for a positive result less than 1 CFU/mL, enter 0.9." sqref="AC2:AF2">
      <formula1>ISNUMBER(AC2)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5121" r:id="rId4" name="CommandButton1">
          <controlPr defaultSize="0" autoLine="0" r:id="rId5">
            <anchor>
              <from>
                <xdr:col>0</xdr:col>
                <xdr:colOff>47625</xdr:colOff>
                <xdr:row>19</xdr:row>
                <xdr:rowOff>142875</xdr:rowOff>
              </from>
              <to>
                <xdr:col>0</xdr:col>
                <xdr:colOff>1562100</xdr:colOff>
                <xdr:row>21</xdr:row>
                <xdr:rowOff>171450</xdr:rowOff>
              </to>
            </anchor>
          </controlPr>
        </control>
      </mc:Choice>
      <mc:Fallback>
        <control shapeId="5121" r:id="rId4" name="CommandButton1"/>
      </mc:Fallback>
    </mc:AlternateContent>
    <mc:AlternateContent xmlns:mc="http://schemas.openxmlformats.org/markup-compatibility/2006">
      <mc:Choice Requires="x14">
        <control shapeId="5122" r:id="rId6" name="CommandButton2">
          <controlPr defaultSize="0" autoLine="0" r:id="rId7">
            <anchor>
              <from>
                <xdr:col>0</xdr:col>
                <xdr:colOff>47625</xdr:colOff>
                <xdr:row>17</xdr:row>
                <xdr:rowOff>19050</xdr:rowOff>
              </from>
              <to>
                <xdr:col>0</xdr:col>
                <xdr:colOff>1562100</xdr:colOff>
                <xdr:row>19</xdr:row>
                <xdr:rowOff>57150</xdr:rowOff>
              </to>
            </anchor>
          </controlPr>
        </control>
      </mc:Choice>
      <mc:Fallback>
        <control shapeId="5122" r:id="rId6" name="CommandButton2"/>
      </mc:Fallback>
    </mc:AlternateContent>
    <mc:AlternateContent xmlns:mc="http://schemas.openxmlformats.org/markup-compatibility/2006">
      <mc:Choice Requires="x14">
        <control shapeId="5123" r:id="rId8" name="CommandButton3">
          <controlPr defaultSize="0" autoLine="0" r:id="rId9">
            <anchor>
              <from>
                <xdr:col>0</xdr:col>
                <xdr:colOff>47625</xdr:colOff>
                <xdr:row>22</xdr:row>
                <xdr:rowOff>57150</xdr:rowOff>
              </from>
              <to>
                <xdr:col>0</xdr:col>
                <xdr:colOff>1562100</xdr:colOff>
                <xdr:row>24</xdr:row>
                <xdr:rowOff>95250</xdr:rowOff>
              </to>
            </anchor>
          </controlPr>
        </control>
      </mc:Choice>
      <mc:Fallback>
        <control shapeId="5123" r:id="rId8" name="CommandButton3"/>
      </mc:Fallback>
    </mc:AlternateContent>
  </controls>
  <tableParts count="1">
    <tablePart r:id="rId10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Invalid Entry for L. Result: Please enter one of the following choices: Positive, Not Detected, Pending, Not Tested">
          <x14:formula1>
            <xm:f>Background!$F$3:$F$6</xm:f>
          </x14:formula1>
          <xm:sqref>AA2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Y45"/>
  <sheetViews>
    <sheetView workbookViewId="0">
      <selection activeCell="B5" sqref="B5"/>
    </sheetView>
  </sheetViews>
  <sheetFormatPr defaultRowHeight="15" x14ac:dyDescent="0.25"/>
  <cols>
    <col min="1" max="1" width="3.42578125" style="14" customWidth="1"/>
    <col min="2" max="2" width="25.7109375" bestFit="1" customWidth="1"/>
    <col min="3" max="3" width="37.140625" customWidth="1"/>
    <col min="4" max="4" width="13.28515625" customWidth="1"/>
    <col min="5" max="5" width="13.85546875" customWidth="1"/>
    <col min="6" max="6" width="10.85546875" customWidth="1"/>
    <col min="7" max="7" width="12" customWidth="1"/>
    <col min="8" max="8" width="15.42578125" customWidth="1"/>
    <col min="9" max="9" width="10.7109375" customWidth="1"/>
    <col min="18" max="18" width="18.28515625" customWidth="1"/>
  </cols>
  <sheetData>
    <row r="1" spans="1:25" ht="15" customHeight="1" x14ac:dyDescent="0.25">
      <c r="A1" s="5"/>
      <c r="B1" s="87" t="s">
        <v>23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45"/>
      <c r="N1" s="87" t="s">
        <v>24</v>
      </c>
      <c r="O1" s="87"/>
      <c r="P1" s="87"/>
      <c r="Q1" s="87"/>
      <c r="R1" s="45"/>
      <c r="S1" s="15"/>
      <c r="T1" s="5"/>
      <c r="U1" s="5"/>
      <c r="V1" s="5"/>
      <c r="W1" s="45"/>
      <c r="X1" s="45"/>
      <c r="Y1" s="45"/>
    </row>
    <row r="2" spans="1:25" ht="15" customHeight="1" x14ac:dyDescent="0.25">
      <c r="A2" s="5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45"/>
      <c r="N2" s="87"/>
      <c r="O2" s="87"/>
      <c r="P2" s="87"/>
      <c r="Q2" s="87"/>
      <c r="R2" s="45"/>
      <c r="S2" s="15"/>
      <c r="T2" s="5"/>
      <c r="U2" s="5"/>
      <c r="V2" s="5"/>
      <c r="W2" s="45"/>
      <c r="X2" s="45"/>
      <c r="Y2" s="45"/>
    </row>
    <row r="3" spans="1:25" ht="15" customHeight="1" x14ac:dyDescent="0.25">
      <c r="A3" s="5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45"/>
      <c r="N3" s="87"/>
      <c r="O3" s="87"/>
      <c r="P3" s="87"/>
      <c r="Q3" s="87"/>
      <c r="R3" s="45"/>
      <c r="S3" s="15"/>
      <c r="T3" s="5"/>
      <c r="U3" s="5"/>
      <c r="V3" s="5"/>
      <c r="W3" s="45"/>
      <c r="X3" s="45"/>
      <c r="Y3" s="45"/>
    </row>
    <row r="4" spans="1:25" ht="15" customHeight="1" x14ac:dyDescent="0.25">
      <c r="A4" s="5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45"/>
      <c r="N4" s="87"/>
      <c r="O4" s="87"/>
      <c r="P4" s="87"/>
      <c r="Q4" s="87"/>
      <c r="R4" s="45"/>
      <c r="S4" s="15"/>
      <c r="T4" s="5"/>
      <c r="U4" s="5"/>
      <c r="V4" s="5"/>
      <c r="W4" s="45"/>
      <c r="X4" s="45"/>
      <c r="Y4" s="45"/>
    </row>
    <row r="5" spans="1:25" ht="18" customHeight="1" x14ac:dyDescent="0.25">
      <c r="A5" s="5"/>
      <c r="B5" s="72"/>
      <c r="C5" s="7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84"/>
      <c r="Q5" s="84"/>
      <c r="R5" s="84"/>
      <c r="S5" s="5"/>
      <c r="T5" s="5"/>
      <c r="U5" s="5"/>
      <c r="V5" s="5"/>
      <c r="W5" s="84"/>
      <c r="X5" s="84"/>
      <c r="Y5" s="84"/>
    </row>
    <row r="6" spans="1:25" x14ac:dyDescent="0.25">
      <c r="A6" s="5"/>
      <c r="B6" s="86" t="s">
        <v>112</v>
      </c>
      <c r="C6" s="7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84"/>
      <c r="Q6" s="84"/>
      <c r="R6" s="84"/>
      <c r="S6" s="5"/>
      <c r="T6" s="5"/>
      <c r="U6" s="5"/>
      <c r="V6" s="5"/>
      <c r="W6" s="84"/>
      <c r="X6" s="84"/>
      <c r="Y6" s="84"/>
    </row>
    <row r="7" spans="1:25" ht="10.5" customHeight="1" x14ac:dyDescent="0.25">
      <c r="A7" s="5"/>
      <c r="B7" s="86"/>
      <c r="C7" s="73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84"/>
      <c r="Q7" s="84"/>
      <c r="R7" s="84"/>
      <c r="S7" s="5"/>
      <c r="T7" s="5"/>
      <c r="U7" s="5"/>
      <c r="V7" s="5"/>
      <c r="W7" s="84"/>
      <c r="X7" s="84"/>
      <c r="Y7" s="84"/>
    </row>
    <row r="8" spans="1:25" x14ac:dyDescent="0.25">
      <c r="A8" s="5"/>
      <c r="B8" s="67" t="s">
        <v>98</v>
      </c>
      <c r="C8" s="68" t="s">
        <v>57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84"/>
      <c r="Q8" s="84"/>
      <c r="R8" s="84"/>
      <c r="S8" s="5"/>
      <c r="T8" s="5"/>
      <c r="U8" s="5"/>
      <c r="V8" s="5"/>
      <c r="W8" s="84"/>
      <c r="X8" s="84"/>
      <c r="Y8" s="84"/>
    </row>
    <row r="9" spans="1:25" x14ac:dyDescent="0.25">
      <c r="A9" s="5"/>
      <c r="B9" s="67" t="s">
        <v>88</v>
      </c>
      <c r="C9" s="68" t="s">
        <v>57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84"/>
      <c r="Q9" s="84"/>
      <c r="R9" s="84"/>
      <c r="S9" s="5"/>
      <c r="T9" s="5"/>
      <c r="U9" s="5"/>
      <c r="V9" s="5"/>
      <c r="W9" s="84"/>
      <c r="X9" s="84"/>
      <c r="Y9" s="84"/>
    </row>
    <row r="10" spans="1:25" x14ac:dyDescent="0.25">
      <c r="A10" s="5"/>
      <c r="B10" s="67" t="s">
        <v>28</v>
      </c>
      <c r="C10" s="68" t="s">
        <v>57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84"/>
      <c r="Q10" s="84"/>
      <c r="R10" s="84"/>
      <c r="S10" s="5"/>
      <c r="T10" s="5"/>
      <c r="U10" s="5"/>
      <c r="V10" s="5"/>
      <c r="W10" s="84"/>
      <c r="X10" s="84"/>
      <c r="Y10" s="84"/>
    </row>
    <row r="11" spans="1:25" x14ac:dyDescent="0.25">
      <c r="A11" s="5"/>
      <c r="B11" s="67" t="s">
        <v>1</v>
      </c>
      <c r="C11" s="68" t="s">
        <v>57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84"/>
      <c r="Q11" s="84"/>
      <c r="R11" s="84"/>
      <c r="S11" s="5"/>
      <c r="T11" s="5"/>
      <c r="U11" s="5"/>
      <c r="V11" s="5"/>
      <c r="W11" s="84"/>
      <c r="X11" s="84"/>
      <c r="Y11" s="84"/>
    </row>
    <row r="12" spans="1:25" x14ac:dyDescent="0.25">
      <c r="A12" s="5"/>
      <c r="B12" s="67" t="s">
        <v>26</v>
      </c>
      <c r="C12" s="68" t="s">
        <v>57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84"/>
      <c r="Q12" s="84"/>
      <c r="R12" s="84"/>
      <c r="S12" s="5"/>
      <c r="T12" s="5"/>
      <c r="U12" s="5"/>
      <c r="V12" s="5"/>
      <c r="W12" s="84"/>
      <c r="X12" s="84"/>
      <c r="Y12" s="84"/>
    </row>
    <row r="13" spans="1:25" x14ac:dyDescent="0.25">
      <c r="A13" s="5"/>
      <c r="B13" s="67" t="s">
        <v>2</v>
      </c>
      <c r="C13" s="68" t="s">
        <v>57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84"/>
      <c r="Q13" s="84"/>
      <c r="R13" s="84"/>
      <c r="S13" s="5"/>
      <c r="T13" s="5"/>
      <c r="U13" s="5"/>
      <c r="V13" s="5"/>
      <c r="W13" s="84"/>
      <c r="X13" s="84"/>
      <c r="Y13" s="84"/>
    </row>
    <row r="14" spans="1:25" x14ac:dyDescent="0.25">
      <c r="A14" s="5"/>
      <c r="B14" s="67" t="s">
        <v>12</v>
      </c>
      <c r="C14" s="68" t="s">
        <v>57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84"/>
      <c r="Q14" s="84"/>
      <c r="R14" s="84"/>
      <c r="S14" s="5"/>
      <c r="T14" s="5"/>
      <c r="U14" s="5"/>
      <c r="V14" s="5"/>
      <c r="W14" s="84"/>
      <c r="X14" s="84"/>
      <c r="Y14" s="84"/>
    </row>
    <row r="15" spans="1:25" x14ac:dyDescent="0.25">
      <c r="A15" s="5"/>
      <c r="B15" s="67" t="s">
        <v>13</v>
      </c>
      <c r="C15" s="68" t="s">
        <v>57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84"/>
      <c r="Q15" s="84"/>
      <c r="R15" s="84"/>
      <c r="S15" s="5"/>
      <c r="T15" s="5"/>
      <c r="U15" s="5"/>
      <c r="V15" s="5"/>
      <c r="W15" s="84"/>
      <c r="X15" s="84"/>
      <c r="Y15" s="84"/>
    </row>
    <row r="16" spans="1:25" x14ac:dyDescent="0.25">
      <c r="A16" s="5"/>
      <c r="B16" s="67" t="s">
        <v>3</v>
      </c>
      <c r="C16" s="68" t="s">
        <v>57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84"/>
      <c r="Q16" s="84"/>
      <c r="R16" s="84"/>
      <c r="S16" s="5"/>
      <c r="T16" s="5"/>
      <c r="U16" s="5"/>
      <c r="V16" s="5"/>
      <c r="W16" s="84"/>
      <c r="X16" s="84"/>
      <c r="Y16" s="84"/>
    </row>
    <row r="17" spans="1:25" x14ac:dyDescent="0.25">
      <c r="A17" s="5"/>
      <c r="B17" s="67" t="s">
        <v>4</v>
      </c>
      <c r="C17" s="68" t="s">
        <v>57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84"/>
      <c r="Q17" s="84"/>
      <c r="R17" s="84"/>
      <c r="S17" s="5"/>
      <c r="T17" s="5"/>
      <c r="U17" s="5"/>
      <c r="V17" s="5"/>
      <c r="W17" s="84"/>
      <c r="X17" s="84"/>
      <c r="Y17" s="84"/>
    </row>
    <row r="18" spans="1:25" x14ac:dyDescent="0.25">
      <c r="A18" s="5"/>
      <c r="B18" s="67" t="s">
        <v>109</v>
      </c>
      <c r="C18" s="68" t="s">
        <v>57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84"/>
      <c r="Q18" s="84"/>
      <c r="R18" s="84"/>
      <c r="S18" s="5"/>
      <c r="T18" s="5"/>
      <c r="U18" s="5"/>
      <c r="V18" s="5"/>
      <c r="W18" s="84"/>
      <c r="X18" s="84"/>
      <c r="Y18" s="84"/>
    </row>
    <row r="19" spans="1:25" x14ac:dyDescent="0.25">
      <c r="A19" s="5"/>
      <c r="B19" s="67" t="s">
        <v>110</v>
      </c>
      <c r="C19" s="68" t="s">
        <v>57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84"/>
      <c r="Q19" s="84"/>
      <c r="R19" s="84"/>
      <c r="S19" s="5"/>
      <c r="T19" s="5"/>
      <c r="U19" s="5"/>
      <c r="V19" s="5"/>
      <c r="W19" s="84"/>
      <c r="X19" s="84"/>
      <c r="Y19" s="84"/>
    </row>
    <row r="20" spans="1:25" x14ac:dyDescent="0.25">
      <c r="A20" s="5"/>
      <c r="B20" s="67" t="s">
        <v>31</v>
      </c>
      <c r="C20" s="68" t="s">
        <v>57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84"/>
      <c r="Q20" s="84"/>
      <c r="R20" s="84"/>
      <c r="S20" s="5"/>
      <c r="T20" s="5"/>
      <c r="U20" s="5"/>
      <c r="V20" s="5"/>
      <c r="W20" s="84"/>
      <c r="X20" s="84"/>
      <c r="Y20" s="84"/>
    </row>
    <row r="21" spans="1:25" ht="1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6"/>
      <c r="Q21" s="16"/>
      <c r="R21" s="16"/>
      <c r="S21" s="5"/>
      <c r="T21" s="5"/>
      <c r="U21" s="5"/>
      <c r="V21" s="5"/>
      <c r="W21" s="16"/>
      <c r="X21" s="16"/>
      <c r="Y21" s="16"/>
    </row>
    <row r="22" spans="1:25" x14ac:dyDescent="0.25">
      <c r="A22" s="5"/>
      <c r="B22" s="71" t="s">
        <v>14</v>
      </c>
      <c r="C22" s="71" t="s">
        <v>111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6"/>
      <c r="Q22" s="16"/>
      <c r="R22" s="16"/>
      <c r="S22" s="5"/>
      <c r="T22" s="5"/>
      <c r="U22" s="5"/>
      <c r="V22" s="5"/>
      <c r="W22" s="16"/>
      <c r="X22" s="16"/>
      <c r="Y22" s="16"/>
    </row>
    <row r="23" spans="1:25" x14ac:dyDescent="0.25">
      <c r="A23" s="5"/>
      <c r="B23" s="69" t="s">
        <v>57</v>
      </c>
      <c r="C23" s="70" t="e">
        <v>#DIV/0!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6"/>
      <c r="Q23" s="16"/>
      <c r="R23" s="16"/>
      <c r="S23" s="5"/>
      <c r="T23" s="5"/>
      <c r="U23" s="5"/>
      <c r="V23" s="5"/>
      <c r="W23" s="16"/>
      <c r="X23" s="16"/>
      <c r="Y23" s="16"/>
    </row>
    <row r="24" spans="1:25" x14ac:dyDescent="0.25">
      <c r="A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6"/>
      <c r="Q24" s="16"/>
      <c r="R24" s="16"/>
      <c r="S24" s="5"/>
      <c r="T24" s="5"/>
      <c r="U24" s="5"/>
      <c r="V24" s="5"/>
      <c r="W24" s="16"/>
      <c r="X24" s="16"/>
      <c r="Y24" s="16"/>
    </row>
    <row r="25" spans="1:25" x14ac:dyDescent="0.25">
      <c r="A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16"/>
      <c r="Q25" s="16"/>
      <c r="R25" s="16"/>
      <c r="S25" s="5"/>
      <c r="T25" s="5"/>
      <c r="U25" s="5"/>
      <c r="V25" s="5"/>
      <c r="W25" s="16"/>
      <c r="X25" s="16"/>
      <c r="Y25" s="16"/>
    </row>
    <row r="26" spans="1:25" x14ac:dyDescent="0.25">
      <c r="A26" s="5"/>
      <c r="D26" s="5"/>
      <c r="E26" s="5"/>
      <c r="F26" s="5"/>
      <c r="G26" s="5"/>
      <c r="H26" s="85"/>
      <c r="I26" s="85"/>
      <c r="J26" s="5"/>
      <c r="K26" s="5"/>
      <c r="L26" s="5"/>
      <c r="M26" s="5"/>
      <c r="N26" s="5"/>
      <c r="O26" s="5"/>
      <c r="P26" s="16"/>
      <c r="Q26" s="16"/>
      <c r="R26" s="16"/>
      <c r="S26" s="5"/>
      <c r="T26" s="5"/>
      <c r="U26" s="5"/>
      <c r="V26" s="5"/>
      <c r="W26" s="16"/>
      <c r="X26" s="16"/>
      <c r="Y26" s="16"/>
    </row>
    <row r="27" spans="1:25" x14ac:dyDescent="0.25">
      <c r="A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6"/>
      <c r="Q27" s="16"/>
      <c r="R27" s="16"/>
      <c r="S27" s="5"/>
      <c r="T27" s="5"/>
      <c r="U27" s="5"/>
      <c r="V27" s="5"/>
      <c r="W27" s="16"/>
      <c r="X27" s="16"/>
      <c r="Y27" s="16"/>
    </row>
    <row r="28" spans="1:25" x14ac:dyDescent="0.25">
      <c r="A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6"/>
      <c r="Q28" s="16"/>
      <c r="R28" s="16"/>
      <c r="S28" s="5"/>
      <c r="T28" s="5"/>
      <c r="U28" s="5"/>
      <c r="V28" s="5"/>
      <c r="W28" s="16"/>
      <c r="X28" s="16"/>
      <c r="Y28" s="16"/>
    </row>
    <row r="29" spans="1:25" x14ac:dyDescent="0.25">
      <c r="A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5">
      <c r="A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5">
      <c r="A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5">
      <c r="A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5">
      <c r="A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x14ac:dyDescent="0.25">
      <c r="B45" s="5"/>
      <c r="C45" s="5"/>
    </row>
  </sheetData>
  <mergeCells count="6">
    <mergeCell ref="W5:Y20"/>
    <mergeCell ref="H26:I26"/>
    <mergeCell ref="P5:R20"/>
    <mergeCell ref="B6:B7"/>
    <mergeCell ref="B1:L4"/>
    <mergeCell ref="N1:Q4"/>
  </mergeCells>
  <pageMargins left="0.7" right="0.7" top="0.75" bottom="0.75" header="0.3" footer="0.3"/>
  <pageSetup orientation="portrait" r:id="rId2"/>
  <drawing r:id="rId3"/>
  <legacyDrawing r:id="rId4"/>
  <controls>
    <mc:AlternateContent xmlns:mc="http://schemas.openxmlformats.org/markup-compatibility/2006">
      <mc:Choice Requires="x14">
        <control shapeId="2056" r:id="rId5" name="CommandButton2">
          <controlPr defaultSize="0" autoLine="0" r:id="rId6">
            <anchor moveWithCells="1">
              <from>
                <xdr:col>5</xdr:col>
                <xdr:colOff>666750</xdr:colOff>
                <xdr:row>24</xdr:row>
                <xdr:rowOff>0</xdr:rowOff>
              </from>
              <to>
                <xdr:col>7</xdr:col>
                <xdr:colOff>476250</xdr:colOff>
                <xdr:row>25</xdr:row>
                <xdr:rowOff>104775</xdr:rowOff>
              </to>
            </anchor>
          </controlPr>
        </control>
      </mc:Choice>
      <mc:Fallback>
        <control shapeId="2056" r:id="rId5" name="CommandButton2"/>
      </mc:Fallback>
    </mc:AlternateContent>
    <mc:AlternateContent xmlns:mc="http://schemas.openxmlformats.org/markup-compatibility/2006">
      <mc:Choice Requires="x14">
        <control shapeId="2054" r:id="rId7" name="CheckBox2">
          <controlPr defaultSize="0" autoLine="0" r:id="rId8">
            <anchor moveWithCells="1">
              <from>
                <xdr:col>9</xdr:col>
                <xdr:colOff>552450</xdr:colOff>
                <xdr:row>24</xdr:row>
                <xdr:rowOff>19050</xdr:rowOff>
              </from>
              <to>
                <xdr:col>11</xdr:col>
                <xdr:colOff>371475</xdr:colOff>
                <xdr:row>25</xdr:row>
                <xdr:rowOff>95250</xdr:rowOff>
              </to>
            </anchor>
          </controlPr>
        </control>
      </mc:Choice>
      <mc:Fallback>
        <control shapeId="2054" r:id="rId7" name="CheckBox2"/>
      </mc:Fallback>
    </mc:AlternateContent>
    <mc:AlternateContent xmlns:mc="http://schemas.openxmlformats.org/markup-compatibility/2006">
      <mc:Choice Requires="x14">
        <control shapeId="2051" r:id="rId9" name="ComboBox1">
          <controlPr defaultSize="0" autoLine="0" r:id="rId10">
            <anchor>
              <from>
                <xdr:col>2</xdr:col>
                <xdr:colOff>66675</xdr:colOff>
                <xdr:row>5</xdr:row>
                <xdr:rowOff>38100</xdr:rowOff>
              </from>
              <to>
                <xdr:col>2</xdr:col>
                <xdr:colOff>2428875</xdr:colOff>
                <xdr:row>6</xdr:row>
                <xdr:rowOff>95250</xdr:rowOff>
              </to>
            </anchor>
          </controlPr>
        </control>
      </mc:Choice>
      <mc:Fallback>
        <control shapeId="2051" r:id="rId9" name="ComboBox1"/>
      </mc:Fallback>
    </mc:AlternateContent>
    <mc:AlternateContent xmlns:mc="http://schemas.openxmlformats.org/markup-compatibility/2006">
      <mc:Choice Requires="x14">
        <control shapeId="2053" r:id="rId11" name="CheckBox1">
          <controlPr defaultSize="0" autoFill="0" autoLine="0" r:id="rId12">
            <anchor moveWithCells="1">
              <from>
                <xdr:col>7</xdr:col>
                <xdr:colOff>752475</xdr:colOff>
                <xdr:row>24</xdr:row>
                <xdr:rowOff>19050</xdr:rowOff>
              </from>
              <to>
                <xdr:col>9</xdr:col>
                <xdr:colOff>361950</xdr:colOff>
                <xdr:row>25</xdr:row>
                <xdr:rowOff>95250</xdr:rowOff>
              </to>
            </anchor>
          </controlPr>
        </control>
      </mc:Choice>
      <mc:Fallback>
        <control shapeId="2053" r:id="rId11" name="CheckBox1"/>
      </mc:Fallback>
    </mc:AlternateContent>
    <mc:AlternateContent xmlns:mc="http://schemas.openxmlformats.org/markup-compatibility/2006">
      <mc:Choice Requires="x14">
        <control shapeId="2055" r:id="rId13" name="CommandButton1">
          <controlPr defaultSize="0" autoLine="0" r:id="rId14">
            <anchor moveWithCells="1">
              <from>
                <xdr:col>4</xdr:col>
                <xdr:colOff>66675</xdr:colOff>
                <xdr:row>24</xdr:row>
                <xdr:rowOff>9525</xdr:rowOff>
              </from>
              <to>
                <xdr:col>5</xdr:col>
                <xdr:colOff>476250</xdr:colOff>
                <xdr:row>25</xdr:row>
                <xdr:rowOff>114300</xdr:rowOff>
              </to>
            </anchor>
          </controlPr>
        </control>
      </mc:Choice>
      <mc:Fallback>
        <control shapeId="2055" r:id="rId13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K18"/>
  <sheetViews>
    <sheetView workbookViewId="0">
      <selection activeCell="D3" sqref="D3"/>
    </sheetView>
  </sheetViews>
  <sheetFormatPr defaultRowHeight="14.25" x14ac:dyDescent="0.2"/>
  <cols>
    <col min="1" max="1" width="9.140625" style="1"/>
    <col min="2" max="2" width="9.42578125" style="1" bestFit="1" customWidth="1"/>
    <col min="3" max="3" width="9.140625" style="1"/>
    <col min="4" max="4" width="14.5703125" style="1" customWidth="1"/>
    <col min="5" max="16384" width="9.140625" style="1"/>
  </cols>
  <sheetData>
    <row r="2" spans="2:11" x14ac:dyDescent="0.2">
      <c r="B2" s="1" t="s">
        <v>15</v>
      </c>
      <c r="D2" s="1" t="s">
        <v>22</v>
      </c>
      <c r="F2" s="1" t="s">
        <v>58</v>
      </c>
    </row>
    <row r="3" spans="2:11" x14ac:dyDescent="0.2">
      <c r="B3" s="1" t="str">
        <f>RIGHT('Trend Analysis'!C22,LEN('Trend Analysis'!C22)-SEARCH("of",'Trend Analysis'!C22)-2)</f>
        <v>CFU/mL</v>
      </c>
      <c r="D3" s="10" t="str">
        <f>Table1[[#Headers],[CFU/mL]]</f>
        <v>CFU/mL</v>
      </c>
      <c r="E3" s="11"/>
      <c r="F3" s="11" t="s">
        <v>59</v>
      </c>
      <c r="G3" s="11"/>
      <c r="H3" s="11"/>
      <c r="I3" s="11"/>
      <c r="J3" s="11"/>
      <c r="K3" s="11"/>
    </row>
    <row r="4" spans="2:11" ht="15" x14ac:dyDescent="0.25">
      <c r="D4" s="1" t="s">
        <v>27</v>
      </c>
      <c r="E4" s="12"/>
      <c r="F4" s="25" t="s">
        <v>60</v>
      </c>
      <c r="G4" s="12"/>
      <c r="H4" s="12"/>
      <c r="I4" s="12"/>
      <c r="J4" s="12"/>
      <c r="K4" s="12"/>
    </row>
    <row r="5" spans="2:11" x14ac:dyDescent="0.2">
      <c r="D5" s="10" t="str">
        <f>Table1[[#Headers],[Total Cl2]]</f>
        <v>Total Cl2</v>
      </c>
      <c r="F5" s="1" t="s">
        <v>86</v>
      </c>
    </row>
    <row r="6" spans="2:11" x14ac:dyDescent="0.2">
      <c r="D6" s="10" t="str">
        <f>Table1[[#Headers],[Free Cl2]]</f>
        <v>Free Cl2</v>
      </c>
      <c r="F6" s="1" t="s">
        <v>61</v>
      </c>
    </row>
    <row r="7" spans="2:11" x14ac:dyDescent="0.2">
      <c r="D7" s="10" t="str">
        <f>Table1[[#Headers],[ClO2]]</f>
        <v>ClO2</v>
      </c>
    </row>
    <row r="8" spans="2:11" x14ac:dyDescent="0.2">
      <c r="D8" s="10" t="str">
        <f>Table1[[#Headers],[Cu]]</f>
        <v>Cu</v>
      </c>
    </row>
    <row r="9" spans="2:11" x14ac:dyDescent="0.2">
      <c r="D9" s="10" t="str">
        <f>Table1[[#Headers],[Ag]]</f>
        <v>Ag</v>
      </c>
    </row>
    <row r="10" spans="2:11" x14ac:dyDescent="0.2">
      <c r="D10" s="10" t="str">
        <f>Table1[[#Headers],[pH]]</f>
        <v>pH</v>
      </c>
    </row>
    <row r="11" spans="2:11" x14ac:dyDescent="0.2">
      <c r="D11" s="10" t="str">
        <f>Table1[[#Headers],[Temp]]</f>
        <v>Temp</v>
      </c>
    </row>
    <row r="12" spans="2:11" x14ac:dyDescent="0.2">
      <c r="D12" s="10" t="str">
        <f>Table1[[#Headers],[Time to max temp]]</f>
        <v>Time to max temp</v>
      </c>
    </row>
    <row r="13" spans="2:11" x14ac:dyDescent="0.2">
      <c r="D13" s="1" t="str">
        <f>Table1[[#Headers],[Other Water Parameter '#1]]</f>
        <v>Other Water Parameter #1</v>
      </c>
    </row>
    <row r="14" spans="2:11" x14ac:dyDescent="0.2">
      <c r="D14" s="1" t="str">
        <f>Table1[[#Headers],[Other Water Parameter '#2]]</f>
        <v>Other Water Parameter #2</v>
      </c>
    </row>
    <row r="15" spans="2:11" x14ac:dyDescent="0.2">
      <c r="D15" s="1" t="str">
        <f>Table1[[#Headers],[Other Water Parameter '#3]]</f>
        <v>Other Water Parameter #3</v>
      </c>
    </row>
    <row r="16" spans="2:11" x14ac:dyDescent="0.2">
      <c r="D16" s="1" t="str">
        <f>Table1[[#Headers],[Other Detection Unit '#1]]</f>
        <v>Other Detection Unit #1</v>
      </c>
    </row>
    <row r="17" spans="4:4" x14ac:dyDescent="0.2">
      <c r="D17" s="1" t="str">
        <f>Table1[[#Headers],[Other Detection Unit '#2]]</f>
        <v>Other Detection Unit #2</v>
      </c>
    </row>
    <row r="18" spans="4:4" x14ac:dyDescent="0.2">
      <c r="D18" s="1" t="str">
        <f>Table1[[#Headers],[Other Detection Unit '#3]]</f>
        <v>Other Detection Unit #3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Title</vt:lpstr>
      <vt:lpstr>Home</vt:lpstr>
      <vt:lpstr>Guide</vt:lpstr>
      <vt:lpstr>Data Dictionary</vt:lpstr>
      <vt:lpstr>Data</vt:lpstr>
      <vt:lpstr>Trend Analysis</vt:lpstr>
      <vt:lpstr>Background</vt:lpstr>
      <vt:lpstr>database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 Management Plan Data Template</dc:title>
  <dc:creator>matthew.cole@dph.ga.gov</dc:creator>
  <cp:keywords>Georgia Department of Public Health</cp:keywords>
  <cp:lastModifiedBy>Cole, Matthew</cp:lastModifiedBy>
  <dcterms:created xsi:type="dcterms:W3CDTF">2017-09-08T14:50:15Z</dcterms:created>
  <dcterms:modified xsi:type="dcterms:W3CDTF">2018-05-23T17:51:36Z</dcterms:modified>
  <cp:category>Legionella, Data Management, Trend Analysis</cp:category>
</cp:coreProperties>
</file>